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15" activeTab="23"/>
  </bookViews>
  <sheets>
    <sheet name="Elec 2022" sheetId="24" r:id="rId1"/>
    <sheet name="ECE 2022" sheetId="23" r:id="rId2"/>
    <sheet name="Mech 2022" sheetId="22" r:id="rId3"/>
    <sheet name="civil 2022" sheetId="21" r:id="rId4"/>
    <sheet name="comp 2022" sheetId="20" r:id="rId5"/>
    <sheet name="all 2020 list" sheetId="19" r:id="rId6"/>
    <sheet name="civil 2020" sheetId="18" r:id="rId7"/>
    <sheet name="comp. 2020" sheetId="17" r:id="rId8"/>
    <sheet name="Elec. 2020" sheetId="16" r:id="rId9"/>
    <sheet name=" Mech 2020 " sheetId="15" r:id="rId10"/>
    <sheet name="Mech. 2019" sheetId="10" r:id="rId11"/>
    <sheet name="Elec. 2019" sheetId="9" r:id="rId12"/>
    <sheet name="comp. 2019" sheetId="8" r:id="rId13"/>
    <sheet name="civil 2019" sheetId="7" r:id="rId14"/>
    <sheet name="Elec. 2021" sheetId="6" r:id="rId15"/>
    <sheet name="civil 2021" sheetId="5" r:id="rId16"/>
    <sheet name="ece 2021" sheetId="4" r:id="rId17"/>
    <sheet name="comp.2021" sheetId="3" r:id="rId18"/>
    <sheet name="Mech 2021 " sheetId="2" r:id="rId19"/>
    <sheet name="Sheet1" sheetId="1" r:id="rId20"/>
    <sheet name="comp. 2018" sheetId="12" r:id="rId21"/>
    <sheet name="Mech. 2018" sheetId="14" r:id="rId22"/>
    <sheet name="Elec. 2018" sheetId="13" r:id="rId23"/>
    <sheet name="civil 2018" sheetId="11" r:id="rId24"/>
  </sheets>
  <definedNames>
    <definedName name="_xlnm._FilterDatabase" localSheetId="9" hidden="1">' Mech 2020 '!$B$4:$R$39</definedName>
    <definedName name="_xlnm._FilterDatabase" localSheetId="13" hidden="1">'civil 2019'!$B$5:$R$5</definedName>
    <definedName name="_xlnm._FilterDatabase" localSheetId="6" hidden="1">'civil 2020'!$I$2:$M$26</definedName>
    <definedName name="_xlnm._FilterDatabase" localSheetId="15" hidden="1">'civil 2021'!$A$2:$W$49</definedName>
    <definedName name="_xlnm._FilterDatabase" localSheetId="3" hidden="1">'civil 2022'!$A$2:$T$30</definedName>
    <definedName name="_xlnm._FilterDatabase" localSheetId="4" hidden="1">'comp 2022'!$B$2:$R$51</definedName>
    <definedName name="_xlnm._FilterDatabase" localSheetId="12" hidden="1">'comp. 2019'!$B$3:$R$3</definedName>
    <definedName name="_xlnm._FilterDatabase" localSheetId="17" hidden="1">comp.2021!$A$2:$Y$51</definedName>
    <definedName name="_xlnm._FilterDatabase" localSheetId="16" hidden="1">'ece 2021'!$A$2:$T$14</definedName>
    <definedName name="_xlnm._FilterDatabase" localSheetId="1" hidden="1">'ECE 2022'!$A$2:$V$30</definedName>
    <definedName name="_xlnm._FilterDatabase" localSheetId="0" hidden="1">'Elec 2022'!$B$2:$U$59</definedName>
    <definedName name="_xlnm._FilterDatabase" localSheetId="22" hidden="1">'Elec. 2018'!$B$4:$R$4</definedName>
    <definedName name="_xlnm._FilterDatabase" localSheetId="11" hidden="1">'Elec. 2019'!$B$5:$R$5</definedName>
    <definedName name="_xlnm._FilterDatabase" localSheetId="8" hidden="1">'Elec. 2020'!$B$2:$S$54</definedName>
    <definedName name="_xlnm._FilterDatabase" localSheetId="14" hidden="1">'Elec. 2021'!$A$2:$U$49</definedName>
    <definedName name="_xlnm._FilterDatabase" localSheetId="2" hidden="1">'Mech 2022'!$A$2:$R$45</definedName>
    <definedName name="_xlnm._FilterDatabase" localSheetId="21" hidden="1">'Mech. 2018'!$B$4:$R$57</definedName>
    <definedName name="_xlnm._FilterDatabase" localSheetId="10" hidden="1">'Mech. 2019'!$B$5:$S$5</definedName>
    <definedName name="_xlnm.Print_Area" localSheetId="3">'civil 2022'!$A$1:$Y$31</definedName>
    <definedName name="_xlnm.Print_Area" localSheetId="4">'comp 2022'!$A$1:$W$53</definedName>
    <definedName name="_xlnm.Print_Area" localSheetId="2">'Mech 2022'!$A$1:$V$45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9" i="24" l="1"/>
  <c r="S59" i="24"/>
  <c r="T59" i="24" s="1"/>
  <c r="Z58" i="24"/>
  <c r="S58" i="24"/>
  <c r="T58" i="24" s="1"/>
  <c r="Z57" i="24"/>
  <c r="S57" i="24"/>
  <c r="T57" i="24" s="1"/>
  <c r="Z56" i="24"/>
  <c r="S56" i="24"/>
  <c r="T56" i="24" s="1"/>
  <c r="S55" i="24"/>
  <c r="T55" i="24" s="1"/>
  <c r="Z54" i="24"/>
  <c r="T54" i="24"/>
  <c r="S54" i="24"/>
  <c r="S53" i="24"/>
  <c r="T53" i="24" s="1"/>
  <c r="Z52" i="24"/>
  <c r="T52" i="24"/>
  <c r="S52" i="24"/>
  <c r="Z51" i="24"/>
  <c r="S51" i="24"/>
  <c r="T51" i="24" s="1"/>
  <c r="Z50" i="24"/>
  <c r="T50" i="24"/>
  <c r="S50" i="24"/>
  <c r="S49" i="24"/>
  <c r="T49" i="24" s="1"/>
  <c r="S48" i="24"/>
  <c r="T48" i="24" s="1"/>
  <c r="Z47" i="24"/>
  <c r="T47" i="24"/>
  <c r="S47" i="24"/>
  <c r="S46" i="24"/>
  <c r="T46" i="24" s="1"/>
  <c r="S45" i="24"/>
  <c r="T45" i="24" s="1"/>
  <c r="AA44" i="24"/>
  <c r="S44" i="24"/>
  <c r="T44" i="24" s="1"/>
  <c r="S43" i="24"/>
  <c r="T43" i="24" s="1"/>
  <c r="Z42" i="24"/>
  <c r="T42" i="24"/>
  <c r="S42" i="24"/>
  <c r="S41" i="24"/>
  <c r="T41" i="24" s="1"/>
  <c r="S40" i="24"/>
  <c r="T40" i="24" s="1"/>
  <c r="Z39" i="24"/>
  <c r="S39" i="24"/>
  <c r="T39" i="24" s="1"/>
  <c r="S38" i="24"/>
  <c r="T38" i="24" s="1"/>
  <c r="T37" i="24"/>
  <c r="S37" i="24"/>
  <c r="S36" i="24"/>
  <c r="T36" i="24" s="1"/>
  <c r="Z35" i="24"/>
  <c r="S35" i="24"/>
  <c r="T35" i="24" s="1"/>
  <c r="Z34" i="24"/>
  <c r="S34" i="24"/>
  <c r="T34" i="24" s="1"/>
  <c r="Z33" i="24"/>
  <c r="S33" i="24"/>
  <c r="T33" i="24" s="1"/>
  <c r="Z31" i="24"/>
  <c r="S31" i="24"/>
  <c r="T31" i="24" s="1"/>
  <c r="AB30" i="24"/>
  <c r="Z30" i="24"/>
  <c r="T30" i="24"/>
  <c r="S30" i="24"/>
  <c r="S29" i="24"/>
  <c r="T29" i="24" s="1"/>
  <c r="S28" i="24"/>
  <c r="T28" i="24" s="1"/>
  <c r="Z27" i="24"/>
  <c r="T27" i="24"/>
  <c r="S27" i="24"/>
  <c r="S26" i="24"/>
  <c r="T26" i="24" s="1"/>
  <c r="S25" i="24"/>
  <c r="T25" i="24" s="1"/>
  <c r="T24" i="24"/>
  <c r="S24" i="24"/>
  <c r="S23" i="24"/>
  <c r="T23" i="24" s="1"/>
  <c r="S22" i="24"/>
  <c r="T22" i="24" s="1"/>
  <c r="AB21" i="24"/>
  <c r="S21" i="24"/>
  <c r="T21" i="24" s="1"/>
  <c r="Z20" i="24"/>
  <c r="S20" i="24"/>
  <c r="T20" i="24" s="1"/>
  <c r="Z19" i="24"/>
  <c r="S19" i="24"/>
  <c r="T19" i="24" s="1"/>
  <c r="Z18" i="24"/>
  <c r="S18" i="24"/>
  <c r="T18" i="24" s="1"/>
  <c r="T17" i="24"/>
  <c r="S17" i="24"/>
  <c r="Z16" i="24"/>
  <c r="S16" i="24"/>
  <c r="T16" i="24" s="1"/>
  <c r="T15" i="24"/>
  <c r="S15" i="24"/>
  <c r="S14" i="24"/>
  <c r="T14" i="24" s="1"/>
  <c r="AB13" i="24"/>
  <c r="S13" i="24"/>
  <c r="T13" i="24" s="1"/>
  <c r="Z12" i="24"/>
  <c r="S12" i="24"/>
  <c r="T12" i="24" s="1"/>
  <c r="Z11" i="24"/>
  <c r="S11" i="24"/>
  <c r="T11" i="24" s="1"/>
  <c r="Z10" i="24"/>
  <c r="S10" i="24"/>
  <c r="T10" i="24" s="1"/>
  <c r="S9" i="24"/>
  <c r="T9" i="24" s="1"/>
  <c r="Z8" i="24"/>
  <c r="T8" i="24"/>
  <c r="S8" i="24"/>
  <c r="S7" i="24"/>
  <c r="T7" i="24" s="1"/>
  <c r="S6" i="24"/>
  <c r="T6" i="24" s="1"/>
  <c r="T5" i="24"/>
  <c r="S5" i="24"/>
  <c r="S4" i="24"/>
  <c r="T4" i="24" s="1"/>
  <c r="Z3" i="24"/>
  <c r="T3" i="24"/>
  <c r="S3" i="24"/>
  <c r="U30" i="23"/>
  <c r="T30" i="23"/>
  <c r="U28" i="23"/>
  <c r="T28" i="23"/>
  <c r="T27" i="23"/>
  <c r="U27" i="23" s="1"/>
  <c r="AA26" i="23"/>
  <c r="T26" i="23"/>
  <c r="U26" i="23" s="1"/>
  <c r="T25" i="23"/>
  <c r="U25" i="23" s="1"/>
  <c r="T24" i="23"/>
  <c r="U24" i="23" s="1"/>
  <c r="T23" i="23"/>
  <c r="U23" i="23" s="1"/>
  <c r="AA22" i="23"/>
  <c r="T22" i="23"/>
  <c r="U22" i="23" s="1"/>
  <c r="T21" i="23"/>
  <c r="U21" i="23" s="1"/>
  <c r="U20" i="23"/>
  <c r="T20" i="23"/>
  <c r="T19" i="23"/>
  <c r="U19" i="23" s="1"/>
  <c r="T18" i="23"/>
  <c r="U18" i="23" s="1"/>
  <c r="U17" i="23"/>
  <c r="T17" i="23"/>
  <c r="T16" i="23"/>
  <c r="U16" i="23" s="1"/>
  <c r="T15" i="23"/>
  <c r="U15" i="23" s="1"/>
  <c r="U14" i="23"/>
  <c r="T14" i="23"/>
  <c r="T13" i="23"/>
  <c r="U13" i="23" s="1"/>
  <c r="T12" i="23"/>
  <c r="U12" i="23" s="1"/>
  <c r="U11" i="23"/>
  <c r="T11" i="23"/>
  <c r="T10" i="23"/>
  <c r="U10" i="23" s="1"/>
  <c r="T9" i="23"/>
  <c r="U9" i="23" s="1"/>
  <c r="AA8" i="23"/>
  <c r="T8" i="23"/>
  <c r="U8" i="23" s="1"/>
  <c r="AA7" i="23"/>
  <c r="T7" i="23"/>
  <c r="U7" i="23" s="1"/>
  <c r="U6" i="23"/>
  <c r="T6" i="23"/>
  <c r="T5" i="23"/>
  <c r="U5" i="23" s="1"/>
  <c r="U4" i="23"/>
  <c r="U3" i="23"/>
  <c r="V45" i="22"/>
  <c r="V44" i="22"/>
  <c r="V43" i="22"/>
  <c r="V42" i="22"/>
  <c r="V41" i="22"/>
  <c r="V40" i="22"/>
  <c r="V39" i="22"/>
  <c r="V38" i="22"/>
  <c r="V37" i="22"/>
  <c r="V36" i="22"/>
  <c r="V35" i="22"/>
  <c r="V34" i="22"/>
  <c r="V33" i="22"/>
  <c r="V32" i="22"/>
  <c r="V31" i="22"/>
  <c r="V30" i="22"/>
  <c r="V29" i="22"/>
  <c r="V28" i="22"/>
  <c r="V27" i="22"/>
  <c r="V26" i="22"/>
  <c r="V25" i="22"/>
  <c r="V24" i="22"/>
  <c r="V23" i="22"/>
  <c r="V22" i="22"/>
  <c r="V21" i="22"/>
  <c r="V20" i="22"/>
  <c r="V19" i="22"/>
  <c r="V18" i="22"/>
  <c r="V17" i="22"/>
  <c r="V16" i="22"/>
  <c r="V15" i="22"/>
  <c r="V14" i="22"/>
  <c r="V13" i="22"/>
  <c r="V12" i="22"/>
  <c r="V11" i="22"/>
  <c r="V10" i="22"/>
  <c r="V9" i="22"/>
  <c r="V8" i="22"/>
  <c r="V7" i="22"/>
  <c r="V6" i="22"/>
  <c r="V5" i="22"/>
  <c r="V4" i="22"/>
  <c r="V3" i="22"/>
  <c r="R30" i="21"/>
  <c r="S30" i="21" s="1"/>
  <c r="Y29" i="21"/>
  <c r="S29" i="21"/>
  <c r="R29" i="21"/>
  <c r="Y28" i="21"/>
  <c r="R28" i="21"/>
  <c r="S28" i="21" s="1"/>
  <c r="Y27" i="21"/>
  <c r="S27" i="21"/>
  <c r="R27" i="21"/>
  <c r="Y26" i="21"/>
  <c r="R26" i="21"/>
  <c r="S26" i="21" s="1"/>
  <c r="R25" i="21"/>
  <c r="S25" i="21" s="1"/>
  <c r="R24" i="21"/>
  <c r="S24" i="21" s="1"/>
  <c r="Y23" i="21"/>
  <c r="R23" i="21"/>
  <c r="S23" i="21" s="1"/>
  <c r="S22" i="21"/>
  <c r="R22" i="21"/>
  <c r="R21" i="21"/>
  <c r="S21" i="21" s="1"/>
  <c r="R20" i="21"/>
  <c r="S20" i="21" s="1"/>
  <c r="S19" i="21"/>
  <c r="R19" i="21"/>
  <c r="R18" i="21"/>
  <c r="S18" i="21" s="1"/>
  <c r="R17" i="21"/>
  <c r="S17" i="21" s="1"/>
  <c r="S16" i="21"/>
  <c r="R16" i="21"/>
  <c r="R15" i="21"/>
  <c r="S15" i="21" s="1"/>
  <c r="R14" i="21"/>
  <c r="S14" i="21" s="1"/>
  <c r="X13" i="21"/>
  <c r="R13" i="21"/>
  <c r="S13" i="21" s="1"/>
  <c r="R12" i="21"/>
  <c r="S12" i="21" s="1"/>
  <c r="R11" i="21"/>
  <c r="S11" i="21" s="1"/>
  <c r="R10" i="21"/>
  <c r="S10" i="21" s="1"/>
  <c r="R9" i="21"/>
  <c r="S9" i="21" s="1"/>
  <c r="R8" i="21"/>
  <c r="S8" i="21" s="1"/>
  <c r="R7" i="21"/>
  <c r="S7" i="21" s="1"/>
  <c r="R6" i="21"/>
  <c r="S6" i="21" s="1"/>
  <c r="R5" i="21"/>
  <c r="S5" i="21" s="1"/>
  <c r="Y4" i="21"/>
  <c r="R4" i="21"/>
  <c r="S4" i="21" s="1"/>
  <c r="Y3" i="21"/>
  <c r="R3" i="21"/>
  <c r="S3" i="21" s="1"/>
  <c r="W48" i="20"/>
  <c r="W47" i="20"/>
  <c r="W44" i="20"/>
  <c r="W43" i="20"/>
  <c r="W41" i="20"/>
  <c r="W39" i="20"/>
  <c r="W38" i="20"/>
  <c r="W37" i="20"/>
  <c r="W36" i="20"/>
  <c r="W34" i="20"/>
  <c r="W32" i="20"/>
  <c r="W31" i="20"/>
  <c r="W28" i="20"/>
  <c r="W27" i="20"/>
  <c r="W26" i="20"/>
  <c r="W17" i="20"/>
  <c r="W13" i="20"/>
  <c r="W4" i="20"/>
  <c r="W3" i="20"/>
  <c r="L53" i="17" l="1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L8" i="17"/>
  <c r="L7" i="17"/>
  <c r="L6" i="17"/>
  <c r="M54" i="16"/>
  <c r="M53" i="16"/>
  <c r="M52" i="16"/>
  <c r="M51" i="16"/>
  <c r="M50" i="16"/>
  <c r="M49" i="16"/>
  <c r="M48" i="16"/>
  <c r="M47" i="16"/>
  <c r="M46" i="16"/>
  <c r="M45" i="16"/>
  <c r="M44" i="16"/>
  <c r="M43" i="16"/>
  <c r="M42" i="16"/>
  <c r="M41" i="16"/>
  <c r="M40" i="16"/>
  <c r="M39" i="16"/>
  <c r="M38" i="16"/>
  <c r="M37" i="16"/>
  <c r="M36" i="16"/>
  <c r="M35" i="16"/>
  <c r="M34" i="16"/>
  <c r="M33" i="16"/>
  <c r="M32" i="16"/>
  <c r="M31" i="16"/>
  <c r="M30" i="16"/>
  <c r="M29" i="16"/>
  <c r="M28" i="16"/>
  <c r="M27" i="16"/>
  <c r="M26" i="16"/>
  <c r="M25" i="16"/>
  <c r="M24" i="16"/>
  <c r="M23" i="16"/>
  <c r="M22" i="16"/>
  <c r="M21" i="16"/>
  <c r="M20" i="16"/>
  <c r="M19" i="16"/>
  <c r="M18" i="16"/>
  <c r="M17" i="16"/>
  <c r="M16" i="16"/>
  <c r="M15" i="16"/>
  <c r="M14" i="16"/>
  <c r="M13" i="16"/>
  <c r="M12" i="16"/>
  <c r="M11" i="16"/>
  <c r="M10" i="16"/>
  <c r="M9" i="16"/>
  <c r="M8" i="16"/>
  <c r="M7" i="16"/>
  <c r="M6" i="16"/>
  <c r="M5" i="16"/>
  <c r="M4" i="16"/>
  <c r="M39" i="15"/>
  <c r="M38" i="15"/>
  <c r="M37" i="15"/>
  <c r="M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M6" i="15"/>
</calcChain>
</file>

<file path=xl/sharedStrings.xml><?xml version="1.0" encoding="utf-8"?>
<sst xmlns="http://schemas.openxmlformats.org/spreadsheetml/2006/main" count="8940" uniqueCount="3855">
  <si>
    <t>Mechanical Engg. batch 2021-2024</t>
  </si>
  <si>
    <t>Sr. No</t>
  </si>
  <si>
    <t>Intrested in 
(J/H/B)</t>
  </si>
  <si>
    <t xml:space="preserve">Roll no. </t>
  </si>
  <si>
    <t>Name of Student</t>
  </si>
  <si>
    <t xml:space="preserve">Father Name </t>
  </si>
  <si>
    <t>D.O.B</t>
  </si>
  <si>
    <t xml:space="preserve">Contact no./ father no. </t>
  </si>
  <si>
    <t>Aadhar no.</t>
  </si>
  <si>
    <t>P.P.P</t>
  </si>
  <si>
    <t xml:space="preserve"> 10th %</t>
  </si>
  <si>
    <t xml:space="preserve">ITI/+2 %, If any </t>
  </si>
  <si>
    <t>1st Sem</t>
  </si>
  <si>
    <t>3rd Sem.</t>
  </si>
  <si>
    <t>4th Sem.</t>
  </si>
  <si>
    <t xml:space="preserve">5th Sem. </t>
  </si>
  <si>
    <t xml:space="preserve">Total re </t>
  </si>
  <si>
    <t>E-mail. ID</t>
  </si>
  <si>
    <t>Total Eligible students in 2024</t>
  </si>
  <si>
    <t>Higher education</t>
  </si>
  <si>
    <t>Self employee</t>
  </si>
  <si>
    <t>Placement in 2024</t>
  </si>
  <si>
    <t>Eliginle after 2024</t>
  </si>
  <si>
    <t>J</t>
  </si>
  <si>
    <t>212501700003</t>
  </si>
  <si>
    <t>ACHHAR GOPAL THAKUR</t>
  </si>
  <si>
    <t>SURINDER SINGH</t>
  </si>
  <si>
    <t>9418827763, 8219596221</t>
  </si>
  <si>
    <t>HP</t>
  </si>
  <si>
    <t>R/2</t>
  </si>
  <si>
    <t>R/4</t>
  </si>
  <si>
    <t>R/5</t>
  </si>
  <si>
    <t>4R</t>
  </si>
  <si>
    <t>15R</t>
  </si>
  <si>
    <t>thakurachhar802@gmail.com</t>
  </si>
  <si>
    <t>Job</t>
  </si>
  <si>
    <t>212501700004</t>
  </si>
  <si>
    <t>AKASH KUMAR</t>
  </si>
  <si>
    <t>MUKESH KUMAR</t>
  </si>
  <si>
    <t>8571024673, 8571024673</t>
  </si>
  <si>
    <t>8NME7162</t>
  </si>
  <si>
    <t>R/0</t>
  </si>
  <si>
    <t>5R</t>
  </si>
  <si>
    <t>14R</t>
  </si>
  <si>
    <t>Ar3147801@gmail.com</t>
  </si>
  <si>
    <t>212501700009</t>
  </si>
  <si>
    <t>ASHISH</t>
  </si>
  <si>
    <t>SAMSON</t>
  </si>
  <si>
    <t>IBFM0415</t>
  </si>
  <si>
    <t>R/3</t>
  </si>
  <si>
    <t>beatuthakur0@gmail.com</t>
  </si>
  <si>
    <t>Business</t>
  </si>
  <si>
    <t>212501700010</t>
  </si>
  <si>
    <t>ASMAIL</t>
  </si>
  <si>
    <t>SILEMAN</t>
  </si>
  <si>
    <t>3OQA5375</t>
  </si>
  <si>
    <t>R/1</t>
  </si>
  <si>
    <t>2R</t>
  </si>
  <si>
    <t>10R</t>
  </si>
  <si>
    <t>alisavar521@gmail.com</t>
  </si>
  <si>
    <t>212501700011</t>
  </si>
  <si>
    <t>BABITA DEVI</t>
  </si>
  <si>
    <t>HARPHOOL CHAND</t>
  </si>
  <si>
    <t>9805071267, 9805071267</t>
  </si>
  <si>
    <t>16R</t>
  </si>
  <si>
    <t>beetuthakur0@gmail.com</t>
  </si>
  <si>
    <t>Anchemco India Private Limited. Head office: Shed no.1-4, Sector-2, Parwanoo,Distt. Solan Salary-17300</t>
  </si>
  <si>
    <t>H</t>
  </si>
  <si>
    <t>212501700017</t>
  </si>
  <si>
    <t>HANSRAJ</t>
  </si>
  <si>
    <t>RAJIV KUMAR</t>
  </si>
  <si>
    <t>IQPQ7475</t>
  </si>
  <si>
    <t>6R</t>
  </si>
  <si>
    <t>jatdevtahansrajduhan@gmail.com</t>
  </si>
  <si>
    <t>B</t>
  </si>
  <si>
    <t>212501700022</t>
  </si>
  <si>
    <t>HARSHIT KUMAR</t>
  </si>
  <si>
    <t>DARSHAN LAL</t>
  </si>
  <si>
    <t>8ZZZ1304</t>
  </si>
  <si>
    <t>17R</t>
  </si>
  <si>
    <t>SIRDH.SANJAY@GMAIL.COM</t>
  </si>
  <si>
    <t>212501700023</t>
  </si>
  <si>
    <t>HARSHIT MOR</t>
  </si>
  <si>
    <t>BALJEET SINGH</t>
  </si>
  <si>
    <t>HR</t>
  </si>
  <si>
    <t>baljeetmor143@gmail.com</t>
  </si>
  <si>
    <t>212501700025</t>
  </si>
  <si>
    <t>HEMANT THAKUR</t>
  </si>
  <si>
    <t>MAHINDER SINGH</t>
  </si>
  <si>
    <t>7590953481, 7590953481</t>
  </si>
  <si>
    <t>thakurhemant055@gmail.com</t>
  </si>
  <si>
    <t>212501700027</t>
  </si>
  <si>
    <t>JASPREET SINGH</t>
  </si>
  <si>
    <t>BALWINDER SINGH</t>
  </si>
  <si>
    <t>9HCM9046</t>
  </si>
  <si>
    <t>jsingh101000@gmail.com</t>
  </si>
  <si>
    <t>212501700028</t>
  </si>
  <si>
    <t>JATIN KAUSHIK</t>
  </si>
  <si>
    <t>DINESH KAUSHIK</t>
  </si>
  <si>
    <t>05.11.1998</t>
  </si>
  <si>
    <t>8708071584, 8708071584</t>
  </si>
  <si>
    <t>8YOF8575</t>
  </si>
  <si>
    <t>3R</t>
  </si>
  <si>
    <t>JKAUSHIK092@GMAIL.COM</t>
  </si>
  <si>
    <t>Rosmerta Technologies Limited, vatika tower, plot no.66, sector 44 gurugram.(HP)</t>
  </si>
  <si>
    <t>212501700029</t>
  </si>
  <si>
    <t>JEEVAN</t>
  </si>
  <si>
    <t>DHANPAT</t>
  </si>
  <si>
    <t>24.06.2005</t>
  </si>
  <si>
    <t>3KFJ6673</t>
  </si>
  <si>
    <t>ranajeevan902@gmail.com</t>
  </si>
  <si>
    <t>212501700033</t>
  </si>
  <si>
    <t>LAKHVINDER DHIMAN</t>
  </si>
  <si>
    <t>BANKA LAL</t>
  </si>
  <si>
    <t>7559748924,</t>
  </si>
  <si>
    <t>11R</t>
  </si>
  <si>
    <t>ldhiman7559@gmail.com</t>
  </si>
  <si>
    <t>212501700034</t>
  </si>
  <si>
    <t>MANISH KUMAR</t>
  </si>
  <si>
    <t>JAWAHAR LAL</t>
  </si>
  <si>
    <t>11.01.2004</t>
  </si>
  <si>
    <t>mc1234209@gmail.com</t>
  </si>
  <si>
    <t>212501700037</t>
  </si>
  <si>
    <t>NEERAJ VERMA</t>
  </si>
  <si>
    <t>PREM LAL VERMA</t>
  </si>
  <si>
    <t>22.06.2002</t>
  </si>
  <si>
    <t>nu989689@gmail.com</t>
  </si>
  <si>
    <t>212501700038</t>
  </si>
  <si>
    <t>KULDEEP SINGH</t>
  </si>
  <si>
    <t>09.12.2002</t>
  </si>
  <si>
    <t>CHD.</t>
  </si>
  <si>
    <t>nverma0019@gmail.com</t>
  </si>
  <si>
    <t>212501700039</t>
  </si>
  <si>
    <t>NIKHIL</t>
  </si>
  <si>
    <t>AJAY</t>
  </si>
  <si>
    <t>12.11.2003</t>
  </si>
  <si>
    <t>8295714413
8198961892</t>
  </si>
  <si>
    <t>7YMJ0462</t>
  </si>
  <si>
    <t>nikhilkumarofficial9@gmail.com</t>
  </si>
  <si>
    <t>212501700041</t>
  </si>
  <si>
    <t>NITIN KUMAR</t>
  </si>
  <si>
    <t>SHIV KUMAR</t>
  </si>
  <si>
    <t>19.01.2003</t>
  </si>
  <si>
    <t>1AXK8460</t>
  </si>
  <si>
    <t>Nitinkumar32769@gmail.com</t>
  </si>
  <si>
    <t>212501700042</t>
  </si>
  <si>
    <t>PANKAJ</t>
  </si>
  <si>
    <t>DIWAN CHAND</t>
  </si>
  <si>
    <t>22.07.2003</t>
  </si>
  <si>
    <t>R4</t>
  </si>
  <si>
    <t>rajputpankaj85525@gmail.com</t>
  </si>
  <si>
    <t>212501700044</t>
  </si>
  <si>
    <t>PARDEEP</t>
  </si>
  <si>
    <t>SALINDER KUMAR</t>
  </si>
  <si>
    <t>09.03.2004</t>
  </si>
  <si>
    <t>4QAD2420</t>
  </si>
  <si>
    <t>Pg1060655@gmail.com</t>
  </si>
  <si>
    <t>212501700045</t>
  </si>
  <si>
    <t>PARUL CHANDEL</t>
  </si>
  <si>
    <t>KANSHI RAM</t>
  </si>
  <si>
    <t>12.05.2003</t>
  </si>
  <si>
    <t>parulchandel12052003@gmail.com</t>
  </si>
  <si>
    <t>212501700047</t>
  </si>
  <si>
    <t>PULKIT</t>
  </si>
  <si>
    <t>LT RANJEET SINGH</t>
  </si>
  <si>
    <t>08.03.2004</t>
  </si>
  <si>
    <t>2HYY9729</t>
  </si>
  <si>
    <t>9R</t>
  </si>
  <si>
    <t>pulkitbhardwaj278@gmail.com</t>
  </si>
  <si>
    <t>212501700048</t>
  </si>
  <si>
    <t>RAGHUNANDAN JHA</t>
  </si>
  <si>
    <t>MUKESH KUMAR JHA</t>
  </si>
  <si>
    <t>15.03.2004</t>
  </si>
  <si>
    <t>BIHAR</t>
  </si>
  <si>
    <t>raghunandan9729@gmail.com</t>
  </si>
  <si>
    <t>Pal Tools &amp; Fabricators, Village Gorakhnath, Po Nanakpur</t>
  </si>
  <si>
    <t>212501700049</t>
  </si>
  <si>
    <t>RAJAT CHOUDHARY</t>
  </si>
  <si>
    <t>ANIL KUMAR</t>
  </si>
  <si>
    <t>19.12.2003</t>
  </si>
  <si>
    <t>2PVB1488</t>
  </si>
  <si>
    <t>Clear</t>
  </si>
  <si>
    <t>Rchoudhary2206@gmail.com</t>
  </si>
  <si>
    <t>Escort Kubota Ltd. BPTP Chowk Faridabad. Monthly Salary-14,500</t>
  </si>
  <si>
    <t>212501700052</t>
  </si>
  <si>
    <t>SAHIL</t>
  </si>
  <si>
    <t>ILAMDIN</t>
  </si>
  <si>
    <t>22.10.2004</t>
  </si>
  <si>
    <t>8AF05146</t>
  </si>
  <si>
    <t>12R</t>
  </si>
  <si>
    <t>sahilgujjar4907@@gmail.com</t>
  </si>
  <si>
    <t>212501700054</t>
  </si>
  <si>
    <t>SOURAV DHIMAN</t>
  </si>
  <si>
    <t>BHUPINDER DHIMAN</t>
  </si>
  <si>
    <t>05.01.2006</t>
  </si>
  <si>
    <t>1BQV8011</t>
  </si>
  <si>
    <t>bhupinderK027@gmail.com</t>
  </si>
  <si>
    <t>212501700057</t>
  </si>
  <si>
    <t>VISHAL</t>
  </si>
  <si>
    <t>PRASHOTAM</t>
  </si>
  <si>
    <t>27.03.2004</t>
  </si>
  <si>
    <t>dhimanvishal793@gmail.com</t>
  </si>
  <si>
    <t>ABHISHEK KUMAR</t>
  </si>
  <si>
    <t>MOKHTAR RAY</t>
  </si>
  <si>
    <t>7870767738, 7870767738</t>
  </si>
  <si>
    <t>akabhishekumar9162@gmail.com</t>
  </si>
  <si>
    <t>ANKIT KUMAR SINGH</t>
  </si>
  <si>
    <t>BIRBAL SINGH</t>
  </si>
  <si>
    <t>8219080998, 8219080998</t>
  </si>
  <si>
    <t>RS.ANKIT581@GMAIL.COM</t>
  </si>
  <si>
    <t>JATIN KUMAR</t>
  </si>
  <si>
    <t>HARI CHAND</t>
  </si>
  <si>
    <t>931/1175</t>
  </si>
  <si>
    <t>_</t>
  </si>
  <si>
    <t>jatinkashyap081@gmail.com</t>
  </si>
  <si>
    <t>JITESH KUMAR SINGH</t>
  </si>
  <si>
    <t>SHAMBHU SINGH</t>
  </si>
  <si>
    <t>9546966164, 9546966164</t>
  </si>
  <si>
    <t>1R</t>
  </si>
  <si>
    <t>Kjitesh972@gmail.com</t>
  </si>
  <si>
    <t>DALBIR SINGH</t>
  </si>
  <si>
    <t>7R</t>
  </si>
  <si>
    <t>mukeshthakur20786@gmail.com</t>
  </si>
  <si>
    <t>212501722008</t>
  </si>
  <si>
    <t>NABHI WALIA</t>
  </si>
  <si>
    <t>PREM KUMAR</t>
  </si>
  <si>
    <t>8950579466, 8950579466</t>
  </si>
  <si>
    <t>8EPB1527</t>
  </si>
  <si>
    <t>nabhi2004walia@gmail.com</t>
  </si>
  <si>
    <t>212501722009</t>
  </si>
  <si>
    <t>NAMAN THAKUR</t>
  </si>
  <si>
    <t>RAJ KUMAR</t>
  </si>
  <si>
    <t>9882431475, 9882431475</t>
  </si>
  <si>
    <t>namanthakur0707@gmail.com</t>
  </si>
  <si>
    <t>212501722010</t>
  </si>
  <si>
    <t>NANCY RANI</t>
  </si>
  <si>
    <t>RAM CHAND</t>
  </si>
  <si>
    <t>nancykoundal01@gmail.com</t>
  </si>
  <si>
    <t>212501722011</t>
  </si>
  <si>
    <t>NEETIN KUMAR</t>
  </si>
  <si>
    <t>RAM LAL</t>
  </si>
  <si>
    <t>8580460078, 8580460078</t>
  </si>
  <si>
    <t>13R</t>
  </si>
  <si>
    <t>nrajput2730@gmail.com</t>
  </si>
  <si>
    <t>212501722012</t>
  </si>
  <si>
    <t>PARBINDER SINGH</t>
  </si>
  <si>
    <t>DALEL SINGH</t>
  </si>
  <si>
    <t>4ACY3259</t>
  </si>
  <si>
    <t>gouravrajputrajput296@gmail.com</t>
  </si>
  <si>
    <t>212501722014</t>
  </si>
  <si>
    <t>SACHIN KUMAR</t>
  </si>
  <si>
    <t>MUNNA BHAGAT</t>
  </si>
  <si>
    <t>8R</t>
  </si>
  <si>
    <t>sachiniact666@gmail.com</t>
  </si>
  <si>
    <t>212501722015</t>
  </si>
  <si>
    <t>SUNIL</t>
  </si>
  <si>
    <t>KAMAL KUMAR</t>
  </si>
  <si>
    <t>8351896238, 8351896238</t>
  </si>
  <si>
    <t>3GIC0911</t>
  </si>
  <si>
    <t>sunilthakur4412@gmail.com</t>
  </si>
  <si>
    <t>Computer Engg. Batch 2021-2024</t>
  </si>
  <si>
    <t>Sr. No.</t>
  </si>
  <si>
    <t>Board Roll No.</t>
  </si>
  <si>
    <t>Candidate Name</t>
  </si>
  <si>
    <t>Father Name</t>
  </si>
  <si>
    <t>Mother Name</t>
  </si>
  <si>
    <t>GENDER</t>
  </si>
  <si>
    <t>1st Sem (1425)</t>
  </si>
  <si>
    <t>3rd Sem. (975)</t>
  </si>
  <si>
    <t>4th Sem. (975)</t>
  </si>
  <si>
    <t>5th Sem.</t>
  </si>
  <si>
    <t>Total re</t>
  </si>
  <si>
    <t>Address</t>
  </si>
  <si>
    <t xml:space="preserve">Mobile No. </t>
  </si>
  <si>
    <t>E-mail ID</t>
  </si>
  <si>
    <t>H/B</t>
  </si>
  <si>
    <t>AKSHIT</t>
  </si>
  <si>
    <t>SANDEEP KUMAR</t>
  </si>
  <si>
    <t>SNEH LATA</t>
  </si>
  <si>
    <t>M</t>
  </si>
  <si>
    <t>686070881794</t>
  </si>
  <si>
    <t>9LFG6532</t>
  </si>
  <si>
    <t>R</t>
  </si>
  <si>
    <t>VILL GHATIWALA NEAR RANI BAGH BITNA ROAD PINJORE, PINJORE</t>
  </si>
  <si>
    <t>9996694438, 9416605325</t>
  </si>
  <si>
    <t>jiyaakshit1234@gmail.com</t>
  </si>
  <si>
    <t>ANIL</t>
  </si>
  <si>
    <t>PREM SINGH</t>
  </si>
  <si>
    <t>RAJWATI</t>
  </si>
  <si>
    <t>903960637376</t>
  </si>
  <si>
    <t>7YAC5697</t>
  </si>
  <si>
    <t>PREM SINGH, BUS STAND, VILL. MARRANWALA, NANAKPUR</t>
  </si>
  <si>
    <t>9817511951, 7719505103</t>
  </si>
  <si>
    <t>anilkumar28545664@gmail.com</t>
  </si>
  <si>
    <t xml:space="preserve">   </t>
  </si>
  <si>
    <t>ANKIT</t>
  </si>
  <si>
    <t>DEEPAK KUMAR</t>
  </si>
  <si>
    <t>SHARDA</t>
  </si>
  <si>
    <t>581920025518</t>
  </si>
  <si>
    <t>8URZ1396</t>
  </si>
  <si>
    <t>MAJRA MAYTAG,KALKA, KALKA</t>
  </si>
  <si>
    <t>akchandel129@gmail.com</t>
  </si>
  <si>
    <t xml:space="preserve"> </t>
  </si>
  <si>
    <t>ANKIT KUMAR</t>
  </si>
  <si>
    <t>GHAN SHYAM PANDEY</t>
  </si>
  <si>
    <t>KUSHLAWATI DEVI</t>
  </si>
  <si>
    <t>278609908535</t>
  </si>
  <si>
    <t xml:space="preserve">No </t>
  </si>
  <si>
    <t>VILL BANKATIYA RUDHOULI KHURD, BASTI, UTTAR PRADESH</t>
  </si>
  <si>
    <t>ankitkumar75659@gmail.com</t>
  </si>
  <si>
    <t>ANUPREET KAUR</t>
  </si>
  <si>
    <t>CHHINDA SINGH</t>
  </si>
  <si>
    <t>SHINDER KAUR</t>
  </si>
  <si>
    <t>F</t>
  </si>
  <si>
    <t>936472983735</t>
  </si>
  <si>
    <t>7JQ16251</t>
  </si>
  <si>
    <t>VILL MAJRI JATTAN BASOLAN, JATTAN MAJRI BASOLAN</t>
  </si>
  <si>
    <t>9306308570, 9306945484</t>
  </si>
  <si>
    <t>anukairon21@gmail.com</t>
  </si>
  <si>
    <t>BALJEET KAUR</t>
  </si>
  <si>
    <t>SHAMSHER SINGH</t>
  </si>
  <si>
    <t>KANTA DEVI</t>
  </si>
  <si>
    <t>893394688371</t>
  </si>
  <si>
    <t>4vyu5982</t>
  </si>
  <si>
    <t>VILL KARANPUR, NANAKPUR</t>
  </si>
  <si>
    <t>bs8570827@gmail.com</t>
  </si>
  <si>
    <t>DAMINI</t>
  </si>
  <si>
    <t>SURJEET SINGH</t>
  </si>
  <si>
    <t>MAMTA DEVI</t>
  </si>
  <si>
    <t>357494979531</t>
  </si>
  <si>
    <t>2FYQ3468</t>
  </si>
  <si>
    <t>PAPLOHA KALKA, KALKA</t>
  </si>
  <si>
    <t>tdamini988@gmail.com</t>
  </si>
  <si>
    <t>DEEPAK</t>
  </si>
  <si>
    <t>SHRIPAL</t>
  </si>
  <si>
    <t>LALITA</t>
  </si>
  <si>
    <t>961308734638</t>
  </si>
  <si>
    <t>5PBX7344</t>
  </si>
  <si>
    <t>678 B 1 WARD NO 4, RATPUR COLONY, PINJORE</t>
  </si>
  <si>
    <t>deepakpinjore4480@gmail.com</t>
  </si>
  <si>
    <t>HIMANI</t>
  </si>
  <si>
    <t>PAWAN KUMAR</t>
  </si>
  <si>
    <t>MANORAMA</t>
  </si>
  <si>
    <t>945251059730</t>
  </si>
  <si>
    <t>2PJI1490</t>
  </si>
  <si>
    <t>602, B2 SHIV COLONY, PINJORE</t>
  </si>
  <si>
    <t>himani.chandel1521@gmail.com</t>
  </si>
  <si>
    <t>HIMANSHU VERMA</t>
  </si>
  <si>
    <t>LALIT MOHAN VERMA</t>
  </si>
  <si>
    <t>SUDESH VERMA</t>
  </si>
  <si>
    <t>994241601543</t>
  </si>
  <si>
    <t>2JZL5232</t>
  </si>
  <si>
    <t>HOUSE NO. 1941, 11B, MOTI NAGAR, AMBALA CITY</t>
  </si>
  <si>
    <t>6239321995, 9816623606</t>
  </si>
  <si>
    <t>himanshuverma1102@gmail.com</t>
  </si>
  <si>
    <t>HITESH KUMAR</t>
  </si>
  <si>
    <t>RAKESH KUMAR</t>
  </si>
  <si>
    <t>MAMTA RANI</t>
  </si>
  <si>
    <t>484700152201</t>
  </si>
  <si>
    <t>2IAZ0684</t>
  </si>
  <si>
    <t>985, B2, V.K. COLONY, PINJORE</t>
  </si>
  <si>
    <t>h1742005s@gmail.com</t>
  </si>
  <si>
    <t>JASPREET</t>
  </si>
  <si>
    <t>SURAJ BHAN</t>
  </si>
  <si>
    <t>MAM KAUR</t>
  </si>
  <si>
    <t>626732392255</t>
  </si>
  <si>
    <t>7ESY8497</t>
  </si>
  <si>
    <t>CLEAR</t>
  </si>
  <si>
    <t>HOUSE NO 266B2 SHIV COLONY PINJORE, PINJORE</t>
  </si>
  <si>
    <t>jaspreet0809atwal@gmail.com</t>
  </si>
  <si>
    <t>JYOTI</t>
  </si>
  <si>
    <t>GURCHARAN SINGH</t>
  </si>
  <si>
    <t>SAROJ BALA</t>
  </si>
  <si>
    <t>239350792921</t>
  </si>
  <si>
    <t>8MEU9804</t>
  </si>
  <si>
    <t>TIBI MOHALLA, RAVIDAS MANDIR, KALKA</t>
  </si>
  <si>
    <t>heerjyoti@gmail.com</t>
  </si>
  <si>
    <t>KAJAL</t>
  </si>
  <si>
    <t>LATE JASWINDER SINGH</t>
  </si>
  <si>
    <t>URMILLA DEVI</t>
  </si>
  <si>
    <t xml:space="preserve"> 2136 1777 9738</t>
  </si>
  <si>
    <t>6DVW4066</t>
  </si>
  <si>
    <t>V. MANAKPUR, NANAKCHAND, KALKA, PANCHKULA, PINJORE</t>
  </si>
  <si>
    <t>manakr076@gmail.com</t>
  </si>
  <si>
    <t>KARTIK PATIAL</t>
  </si>
  <si>
    <t>SOM NATH</t>
  </si>
  <si>
    <t>SEEMA KUMARI</t>
  </si>
  <si>
    <t>H. NO. 291, ZL KURARI MUHALLA, KALKA, KALKA</t>
  </si>
  <si>
    <t>8708840686, 8708840686</t>
  </si>
  <si>
    <t>kartikrajput868@gmail.com</t>
  </si>
  <si>
    <t>KHUSHBOO</t>
  </si>
  <si>
    <t>RAMESH KUMAR</t>
  </si>
  <si>
    <t>MEENA</t>
  </si>
  <si>
    <t>279578200132</t>
  </si>
  <si>
    <t>9TUT7451</t>
  </si>
  <si>
    <t>691, MAHADEV COLONY, NEAR BUS STAND, KALKA</t>
  </si>
  <si>
    <t>khusi2332001@gmail.com</t>
  </si>
  <si>
    <t>KOMAL</t>
  </si>
  <si>
    <t>GAUTAM</t>
  </si>
  <si>
    <t>MAMTA</t>
  </si>
  <si>
    <t>604609571485</t>
  </si>
  <si>
    <t>4XDQ612</t>
  </si>
  <si>
    <t>ISHAR NAGAR PINJORE, PINJORE</t>
  </si>
  <si>
    <t>komalsharma16953@gmail.com</t>
  </si>
  <si>
    <t>LUCKY</t>
  </si>
  <si>
    <t>AMARJEET</t>
  </si>
  <si>
    <t>MEENA DEVI</t>
  </si>
  <si>
    <t>451186285940</t>
  </si>
  <si>
    <t>9JSI1199</t>
  </si>
  <si>
    <t>MANAKPUR NANAK CHAND, KALKA</t>
  </si>
  <si>
    <t>luckydhiman786786@gmail.com</t>
  </si>
  <si>
    <t>MANDEEP KAUR</t>
  </si>
  <si>
    <t>SATPAL SINGH</t>
  </si>
  <si>
    <t>PARAMJEET KAUR</t>
  </si>
  <si>
    <t>367877519281</t>
  </si>
  <si>
    <t>9FBD1604</t>
  </si>
  <si>
    <t>VILL KIRATPUR, KALKA</t>
  </si>
  <si>
    <t>30mandeepkaur2002@gmail.com</t>
  </si>
  <si>
    <t>HopingMinds Mohali, Monthly Salary-13,500</t>
  </si>
  <si>
    <t>MANDEEP SINGH</t>
  </si>
  <si>
    <t>AJAIB SINGH</t>
  </si>
  <si>
    <t>AMRIK KAUR</t>
  </si>
  <si>
    <t>243620521727</t>
  </si>
  <si>
    <t>1JXY7113</t>
  </si>
  <si>
    <t>V. CHARNIYA, MOLEWALI,KALKA,PANCHKULA, PINJORE</t>
  </si>
  <si>
    <t>manimandeep607@gmail.com</t>
  </si>
  <si>
    <t>MANJEET KAUR</t>
  </si>
  <si>
    <t>UDHAM SINGH</t>
  </si>
  <si>
    <t>MAHINDER KAUR</t>
  </si>
  <si>
    <t>204667575336</t>
  </si>
  <si>
    <t>9JME6468</t>
  </si>
  <si>
    <t>43, JOHLUWAL, PINJORE, NANAKPUR</t>
  </si>
  <si>
    <t>manjeetkaur44333@gmail.com</t>
  </si>
  <si>
    <t>MEENAKSHI</t>
  </si>
  <si>
    <t>KRISHAN LAL</t>
  </si>
  <si>
    <t>SEEMA DEVI</t>
  </si>
  <si>
    <t>228117273507</t>
  </si>
  <si>
    <t>9QZC0655</t>
  </si>
  <si>
    <t>V.P.O KARANPUR, PINJORE</t>
  </si>
  <si>
    <t>meenakshigaddu8@gmail.com</t>
  </si>
  <si>
    <t>NITIKA</t>
  </si>
  <si>
    <t>KRISHAN KUMAR</t>
  </si>
  <si>
    <t>POONAM</t>
  </si>
  <si>
    <t>776326068383</t>
  </si>
  <si>
    <t>8IGP9068</t>
  </si>
  <si>
    <t>VILL BITNA PINJORE, PINJORE</t>
  </si>
  <si>
    <t>nikitaraghuvanshi10@gmail.com</t>
  </si>
  <si>
    <t>PARAS AHUJA</t>
  </si>
  <si>
    <t>RAJEEV AHUJA</t>
  </si>
  <si>
    <t>SONIA</t>
  </si>
  <si>
    <t>582663080839</t>
  </si>
  <si>
    <t>1UQF6790</t>
  </si>
  <si>
    <t>AHUJA COOTAGE SHERAWALI MANDIR PINJORE, PINJORE</t>
  </si>
  <si>
    <t>gauravahuja311@gmail.com</t>
  </si>
  <si>
    <t>POOJA</t>
  </si>
  <si>
    <t>GURDEEP SINGH</t>
  </si>
  <si>
    <t>RANJANA</t>
  </si>
  <si>
    <t>330776655845</t>
  </si>
  <si>
    <t>7RYV1077</t>
  </si>
  <si>
    <t>95, NEW BASTI, CHANDI MANDIR KOTLA, PANCHKULA, PINJORE</t>
  </si>
  <si>
    <t>poojakumari542141@gmail.com</t>
  </si>
  <si>
    <t>POONAM DEVI</t>
  </si>
  <si>
    <t>DHYAN SINGH</t>
  </si>
  <si>
    <t>SHEELA</t>
  </si>
  <si>
    <t>934023873231</t>
  </si>
  <si>
    <t>6FUQ3035</t>
  </si>
  <si>
    <t>POPLOHA KALKA, KALKA</t>
  </si>
  <si>
    <t>pt41311@gmail.com</t>
  </si>
  <si>
    <t>PREETI KUMARI</t>
  </si>
  <si>
    <t>DHEER SINGH</t>
  </si>
  <si>
    <t>MAGNESH KUMARI</t>
  </si>
  <si>
    <t>913612696170</t>
  </si>
  <si>
    <t>6CCV5470</t>
  </si>
  <si>
    <t>VILL MARAWALA, PINJORE</t>
  </si>
  <si>
    <t>preetikuklir@gmail.com</t>
  </si>
  <si>
    <t>RITU THAKUR</t>
  </si>
  <si>
    <t>842819410031</t>
  </si>
  <si>
    <t>PAPHOLA KALKA, KALKA</t>
  </si>
  <si>
    <t>rituthakurkur030@gmail.com</t>
  </si>
  <si>
    <t>RUKSAR TOOR</t>
  </si>
  <si>
    <t>RAMJAAN MOHAMMAD</t>
  </si>
  <si>
    <t>KAMLESH</t>
  </si>
  <si>
    <t>938916327206</t>
  </si>
  <si>
    <t>H NO. 178, TEHSIL BADDI SITALPUR, BADDI</t>
  </si>
  <si>
    <t>vaksartoor@gmail.com</t>
  </si>
  <si>
    <t>SAHIL KUMAR</t>
  </si>
  <si>
    <t>DESH RAJ</t>
  </si>
  <si>
    <t>BABLI DEVI</t>
  </si>
  <si>
    <t>700384720528</t>
  </si>
  <si>
    <t>5JKQ3212</t>
  </si>
  <si>
    <t>VILL. TAGRAHANSUA, KALKA</t>
  </si>
  <si>
    <t>memzmc1234@gmail.com</t>
  </si>
  <si>
    <t>SANDEEP SINGH</t>
  </si>
  <si>
    <t>SALINDER SINGH</t>
  </si>
  <si>
    <t>SURINDER KAUR</t>
  </si>
  <si>
    <t>959791759000</t>
  </si>
  <si>
    <t>8WEM0577</t>
  </si>
  <si>
    <t>32, MALLAH ROAD, ISLAMNAGAR, KALKA</t>
  </si>
  <si>
    <t>9588571783, 9588571783</t>
  </si>
  <si>
    <t>sandeeps19789@gmail.com</t>
  </si>
  <si>
    <t>SHIVAM MAURYA</t>
  </si>
  <si>
    <t>DHARMENDRA MAURYA</t>
  </si>
  <si>
    <t>SHASHIKALA MAURYA</t>
  </si>
  <si>
    <t>503666855272</t>
  </si>
  <si>
    <t>SHIV COLONY SANDHOLI BADDI</t>
  </si>
  <si>
    <t>sm9905412@gmail.com</t>
  </si>
  <si>
    <t>SHUBHAM SHARMA</t>
  </si>
  <si>
    <t>KAMAL SHARMA</t>
  </si>
  <si>
    <t>POONAM SHARMA</t>
  </si>
  <si>
    <t>895644809167</t>
  </si>
  <si>
    <t>5IGO1544</t>
  </si>
  <si>
    <t>KAMAL SHARMA, 1024 B1, RATTPUR COLONY, PINJORE</t>
  </si>
  <si>
    <t>gamingsahil6902@gmail.com</t>
  </si>
  <si>
    <t>SHWETA DIWAKAR</t>
  </si>
  <si>
    <t>SURENDER KUMAR</t>
  </si>
  <si>
    <t>GEETA DEVI</t>
  </si>
  <si>
    <t>519940516024</t>
  </si>
  <si>
    <t>7FKF5724</t>
  </si>
  <si>
    <t>V.P.O KARANPUR, PANCHKULA, PINJORE</t>
  </si>
  <si>
    <t>7015859212, 7015859212</t>
  </si>
  <si>
    <t>surenderkumarkuti64@gmail.com</t>
  </si>
  <si>
    <t>SIDHASHISH</t>
  </si>
  <si>
    <t>SANJEEV KUMAR SHARMA</t>
  </si>
  <si>
    <t>MANJU SHARMA</t>
  </si>
  <si>
    <t>714446874443</t>
  </si>
  <si>
    <t>6UAX7900</t>
  </si>
  <si>
    <t>clear</t>
  </si>
  <si>
    <t>280, RADHA KRISHAN NAGAR, NEAR GOVT PRIMARY SCHOOL, KALKA</t>
  </si>
  <si>
    <t>9588741384, 9588741384</t>
  </si>
  <si>
    <t>sharmasidhashish@gmail.com</t>
  </si>
  <si>
    <t>SNEHA BANSAL</t>
  </si>
  <si>
    <t>SUNIL BANSAL</t>
  </si>
  <si>
    <t>REKHA BANSAL</t>
  </si>
  <si>
    <t>5843 8292 1176</t>
  </si>
  <si>
    <t>272 B3, SHIV SHAKTI COLONY, PINJORE</t>
  </si>
  <si>
    <t>7988225139, 8307642981</t>
  </si>
  <si>
    <t>snehabansal2016@gmail.com</t>
  </si>
  <si>
    <t>SONAM</t>
  </si>
  <si>
    <t>SUNIL KUMAR</t>
  </si>
  <si>
    <t>MUKESH DEVI</t>
  </si>
  <si>
    <t>293808674032</t>
  </si>
  <si>
    <t>1XEJ7935</t>
  </si>
  <si>
    <t>HOUSE NO. 687 B, MAHADEV COLONOY VOLL. RAMPUR SEUR, KALKA</t>
  </si>
  <si>
    <t>suniljoyal1982@gmail.com</t>
  </si>
  <si>
    <t>SONAM KUMARI</t>
  </si>
  <si>
    <t>RAM SAGAR RAM</t>
  </si>
  <si>
    <t>LILA WATI DEVI</t>
  </si>
  <si>
    <t>212583699670</t>
  </si>
  <si>
    <t>4VEQ5097</t>
  </si>
  <si>
    <t>VILL KHERA SITA RAM KALKA, KALKA</t>
  </si>
  <si>
    <t>ram287178@gmail.com</t>
  </si>
  <si>
    <t>SPARSH BHANGU</t>
  </si>
  <si>
    <t>JAI INDER PAL</t>
  </si>
  <si>
    <t>NIRMALJIT KAUR</t>
  </si>
  <si>
    <t>645340466025</t>
  </si>
  <si>
    <t>6UFB7164</t>
  </si>
  <si>
    <t>488, GREEN VALLEY, GATIWALA PINJORE, PINJORE</t>
  </si>
  <si>
    <t>sparshbhangu@gmail.com</t>
  </si>
  <si>
    <t>TANNU</t>
  </si>
  <si>
    <t>GURMEET SINGH SAINI</t>
  </si>
  <si>
    <t>RAJWINDER KAUR</t>
  </si>
  <si>
    <t>242447894245</t>
  </si>
  <si>
    <t>9DIE2840</t>
  </si>
  <si>
    <t>GURMEET SINGH, 292,4 KURARI MOHALLA, KALKA</t>
  </si>
  <si>
    <t>8168615160, 8168615160</t>
  </si>
  <si>
    <t>sainitannu916@gmail.com</t>
  </si>
  <si>
    <t>TUSHAR</t>
  </si>
  <si>
    <t>JAI BHAGWAN</t>
  </si>
  <si>
    <t>SUMAN</t>
  </si>
  <si>
    <t>801806160074</t>
  </si>
  <si>
    <t>1HFU6666</t>
  </si>
  <si>
    <t>JAI BHAGWAN, 2129 B 2, BAIRAGI MOHALLA, CHONA CHOWK, PINJORE</t>
  </si>
  <si>
    <t>8295253779, 8295253779</t>
  </si>
  <si>
    <t>jaib7267@gmail.com</t>
  </si>
  <si>
    <t>212500822001</t>
  </si>
  <si>
    <t>NARESH KUMAR</t>
  </si>
  <si>
    <t>RANJANA DEVI</t>
  </si>
  <si>
    <t>14/08/2004</t>
  </si>
  <si>
    <t>465727684634</t>
  </si>
  <si>
    <t>4NQE6619</t>
  </si>
  <si>
    <t>VILL. TIBBI P.O. MALLAH TEHSIL KALKA, PINJORE</t>
  </si>
  <si>
    <t>himanitanwar9@gmail.com</t>
  </si>
  <si>
    <t>212500822002</t>
  </si>
  <si>
    <t>KRISHAN</t>
  </si>
  <si>
    <t>SURINDER KUMAR</t>
  </si>
  <si>
    <t>LATA</t>
  </si>
  <si>
    <t>23/11/2002</t>
  </si>
  <si>
    <t>5536 9296 0821</t>
  </si>
  <si>
    <t>2WQY0054</t>
  </si>
  <si>
    <t>H NO A 38 , KALKA</t>
  </si>
  <si>
    <t>krish200255@gmail.com</t>
  </si>
  <si>
    <t>212500822003</t>
  </si>
  <si>
    <t>KRISHNAKANT YADAV</t>
  </si>
  <si>
    <t>BRIJESH YADEV</t>
  </si>
  <si>
    <t>SUMITRA DEVI</t>
  </si>
  <si>
    <t>27/06/2003</t>
  </si>
  <si>
    <t>243195135823</t>
  </si>
  <si>
    <t>No</t>
  </si>
  <si>
    <t>VILL. SHIVPUR P.O SHIVPUR DIYAR NUMBERY , BALLIA</t>
  </si>
  <si>
    <t>krishnayadav63309@gmail.com</t>
  </si>
  <si>
    <t>212500822004</t>
  </si>
  <si>
    <t>MANISHA</t>
  </si>
  <si>
    <t>OM PAL</t>
  </si>
  <si>
    <t>618183872858</t>
  </si>
  <si>
    <t>5CZE1637</t>
  </si>
  <si>
    <t>D/O OM PAL, NAALA BALOG, MALLAH, MALLAH</t>
  </si>
  <si>
    <t>8708527685, 8708527685</t>
  </si>
  <si>
    <t>manishabaman4@gmail.com</t>
  </si>
  <si>
    <t>212500822005</t>
  </si>
  <si>
    <t>NISHA DEVI</t>
  </si>
  <si>
    <t>HARISH  KUMAR</t>
  </si>
  <si>
    <t>CHAMPA DEVI</t>
  </si>
  <si>
    <t>619678306964</t>
  </si>
  <si>
    <t>4JFD1411</t>
  </si>
  <si>
    <t>VILL TIBI TEH KALKA DISTT PANCHKULA, PINJORE</t>
  </si>
  <si>
    <t>nishu89013@gmail.com</t>
  </si>
  <si>
    <t>212500822006</t>
  </si>
  <si>
    <t>NARENDER KUMAR</t>
  </si>
  <si>
    <t>BIMLA DEVI</t>
  </si>
  <si>
    <t>21/03/2004</t>
  </si>
  <si>
    <t>751683099816</t>
  </si>
  <si>
    <t>9EFC9277</t>
  </si>
  <si>
    <t>S/O NARENDER KUMAR, KANDIYALA, KALKA, KALKA</t>
  </si>
  <si>
    <t>8168720939, 8168720939</t>
  </si>
  <si>
    <t>856sahilrajput856@gmail.com</t>
  </si>
  <si>
    <t>212500822007</t>
  </si>
  <si>
    <t>JAIKAR SINGH</t>
  </si>
  <si>
    <t>HARPREET KAUR</t>
  </si>
  <si>
    <t>21/11/2005</t>
  </si>
  <si>
    <t>9008 7250 9458</t>
  </si>
  <si>
    <t>7HWU3737</t>
  </si>
  <si>
    <t>JAIKAR SINGH KIRATPUR KALKA PINJORE, PINJORE</t>
  </si>
  <si>
    <t>7015567570, 7015567570</t>
  </si>
  <si>
    <t>sandeepgaming.pvt@gmail.com</t>
  </si>
  <si>
    <t>212500822010</t>
  </si>
  <si>
    <t>VINAY KUMAR DUBEY</t>
  </si>
  <si>
    <t>OM PRAKASH DUBEY</t>
  </si>
  <si>
    <t>5778 1759 1775</t>
  </si>
  <si>
    <t>4XQT7886</t>
  </si>
  <si>
    <t>431 GHATIWALA PO. PINJORE NEAR SHITLA MATA MANDIR TEH KALKA, PINJORE</t>
  </si>
  <si>
    <t>8544742909, 8544742909</t>
  </si>
  <si>
    <t>dvinay259@gmail.com</t>
  </si>
  <si>
    <t>ECE  Engg. batch 2021-2024</t>
  </si>
  <si>
    <t>Intrested in 
(J.H.B)</t>
  </si>
  <si>
    <t>1ST Year</t>
  </si>
  <si>
    <t>Total Re</t>
  </si>
  <si>
    <t>Mobile No.</t>
  </si>
  <si>
    <t>E-mail</t>
  </si>
  <si>
    <t>AKSHAY KUMAR</t>
  </si>
  <si>
    <t>RAKESH</t>
  </si>
  <si>
    <t>USHA</t>
  </si>
  <si>
    <t>968797951112</t>
  </si>
  <si>
    <t>All Sub Re.</t>
  </si>
  <si>
    <t>All re</t>
  </si>
  <si>
    <t>NANAKPUR KALKA, KALKA</t>
  </si>
  <si>
    <t>9350142551
9729865220</t>
  </si>
  <si>
    <t>abshaychandel9980@gmail.com</t>
  </si>
  <si>
    <t>DEEPANSHU</t>
  </si>
  <si>
    <t>PARDEEP KUMAR</t>
  </si>
  <si>
    <t>BABLI RANI</t>
  </si>
  <si>
    <t>504164929715</t>
  </si>
  <si>
    <t>8JLO3613</t>
  </si>
  <si>
    <t>2231, B,2, NEW SAINI MOHALLA NEAR LALAWALA PEER,PINJORE</t>
  </si>
  <si>
    <t>8168492006
8295566975</t>
  </si>
  <si>
    <t>dakshnegi3@gmail.com</t>
  </si>
  <si>
    <t>DHEERAJ KUMAR</t>
  </si>
  <si>
    <t>UPENDER KUMAR</t>
  </si>
  <si>
    <t>SHARDA DEVI</t>
  </si>
  <si>
    <t>314000515682</t>
  </si>
  <si>
    <t>7GQT3038</t>
  </si>
  <si>
    <t>Math 
1 re</t>
  </si>
  <si>
    <t>Re</t>
  </si>
  <si>
    <t>UPENDER KUMAR, 397, WARD NO. 10, MARRANWALA</t>
  </si>
  <si>
    <t>9306128792
8901460663</t>
  </si>
  <si>
    <t>dheerajkumarr2285@gmail.com</t>
  </si>
  <si>
    <t>NIRDESH</t>
  </si>
  <si>
    <t>GURMAIL SINGH</t>
  </si>
  <si>
    <t>NIRMLA DEVI</t>
  </si>
  <si>
    <t>516383634599</t>
  </si>
  <si>
    <t>BAROTIWALA KASOULI SOLAN HP, BAROTIWALA KASOULI</t>
  </si>
  <si>
    <t>8580519370, 8580519370</t>
  </si>
  <si>
    <t>rajpootnirdesh0001@gmail.com</t>
  </si>
  <si>
    <t>REHAAB</t>
  </si>
  <si>
    <t>SHAFUL ANSARI</t>
  </si>
  <si>
    <t>SHAHJAHAN NAZ</t>
  </si>
  <si>
    <t>9729786094</t>
  </si>
  <si>
    <t>6ZPP2339</t>
  </si>
  <si>
    <t>2354 B- 2 SAINI MOHALLA, KALKA, KALKA</t>
  </si>
  <si>
    <t>9729786094
9896718595</t>
  </si>
  <si>
    <t>armaanansari8786@gmail.com</t>
  </si>
  <si>
    <t>ROHIT KUMAR</t>
  </si>
  <si>
    <t>SANJEEV KUMAR</t>
  </si>
  <si>
    <t>RINA KUMARI</t>
  </si>
  <si>
    <t>643417649189</t>
  </si>
  <si>
    <t>1 Re</t>
  </si>
  <si>
    <t>2 Re</t>
  </si>
  <si>
    <t>3Re</t>
  </si>
  <si>
    <t>SANJEEV KUMAR, CHAMBA, CHAMBA</t>
  </si>
  <si>
    <t>8988618852, 8988618852</t>
  </si>
  <si>
    <t>sk4464923@gmail.com</t>
  </si>
  <si>
    <t>SUMAN DEVI</t>
  </si>
  <si>
    <t>SANTOSH RAI</t>
  </si>
  <si>
    <t>CHANDA DEVI</t>
  </si>
  <si>
    <t>221019615078</t>
  </si>
  <si>
    <t>6ZFL6420</t>
  </si>
  <si>
    <t>1Re</t>
  </si>
  <si>
    <t>4Re</t>
  </si>
  <si>
    <t>MARRANWALA NANAKPUR PINJORE, MARRANWALA NANAKPUR</t>
  </si>
  <si>
    <t>8628937341
8219488115</t>
  </si>
  <si>
    <t>ekanshiroy8@gmail.com</t>
  </si>
  <si>
    <t>ABHISHEK</t>
  </si>
  <si>
    <t>BAIJU SHARMA</t>
  </si>
  <si>
    <t>PRATIMA DEVI</t>
  </si>
  <si>
    <t>833190531189</t>
  </si>
  <si>
    <t>ANOOPSHAHAR BAIDRABAD ARWAL BIHAR, ARWAL</t>
  </si>
  <si>
    <t>8219488115, 8219488115</t>
  </si>
  <si>
    <t>Sabhi0536@gmail.com</t>
  </si>
  <si>
    <t>Su-Kam Power Ltd.Baddi.
Monthly Salary-17,000</t>
  </si>
  <si>
    <t>ADITYA</t>
  </si>
  <si>
    <t>LAXMI DEVI</t>
  </si>
  <si>
    <t>627553636777</t>
  </si>
  <si>
    <t>4 Re</t>
  </si>
  <si>
    <t>H NO 1003 B2 HANUMAN MANDIR VISHWAKARMA COLONY, PINJORE</t>
  </si>
  <si>
    <t>9729444589
8307342070</t>
  </si>
  <si>
    <t>adiimishraallthings@gmail.com</t>
  </si>
  <si>
    <t>Already Job</t>
  </si>
  <si>
    <t>AMIT THAKUR</t>
  </si>
  <si>
    <t>RAVINDER KUMAR</t>
  </si>
  <si>
    <t>SUNITA DEVI</t>
  </si>
  <si>
    <t>20/11/2004</t>
  </si>
  <si>
    <t>628363509081</t>
  </si>
  <si>
    <t>2QJQ3664</t>
  </si>
  <si>
    <t>2Re</t>
  </si>
  <si>
    <t>1635 B2 VISHAVKARMA COLONY PINJORE, PINJORE</t>
  </si>
  <si>
    <t>8307812984, 8307812984</t>
  </si>
  <si>
    <t>ranathakur200311@gmail.com</t>
  </si>
  <si>
    <t>AVINASH PRATAP SINGH</t>
  </si>
  <si>
    <t>KRISHNA NAND SINGH</t>
  </si>
  <si>
    <t>DIMPAL SINGH</t>
  </si>
  <si>
    <t>13/09/2005</t>
  </si>
  <si>
    <t>821659683896</t>
  </si>
  <si>
    <t>S/O KRISHNA NAND SINGH DUMARI, AKHAR, BALLIA, UTTAR PRADESH</t>
  </si>
  <si>
    <t>6394479995, 6394479995</t>
  </si>
  <si>
    <t>avinashpratap994@gmail.com</t>
  </si>
  <si>
    <t>USHA KUMARI</t>
  </si>
  <si>
    <t>LAL BABU SHAH</t>
  </si>
  <si>
    <t>26/08/2004</t>
  </si>
  <si>
    <t>921656136006</t>
  </si>
  <si>
    <t>6RGH5444</t>
  </si>
  <si>
    <t>0051, KHERA SITA RAM, KALKA, KALKA</t>
  </si>
  <si>
    <t>9418321104, 9418321104, 9805175904 (s)</t>
  </si>
  <si>
    <t>ushakumari22235@gmail.com</t>
  </si>
  <si>
    <t>JOb</t>
  </si>
  <si>
    <t>Civil Engg. Batch 2021-2024</t>
  </si>
  <si>
    <t>Gender</t>
  </si>
  <si>
    <t>Ist Year
(1500)</t>
  </si>
  <si>
    <t>3rd Sem
(1175)</t>
  </si>
  <si>
    <t>4th Sem.
%</t>
  </si>
  <si>
    <t>5th Sem</t>
  </si>
  <si>
    <t>J/B</t>
  </si>
  <si>
    <t>ABHINAV ANAND</t>
  </si>
  <si>
    <t>SANOJ KUMAR</t>
  </si>
  <si>
    <t>REKHA KUMARI</t>
  </si>
  <si>
    <t>626025073499</t>
  </si>
  <si>
    <t>NA</t>
  </si>
  <si>
    <t>abhinavyadav9570@gmail.com</t>
  </si>
  <si>
    <t>ABHISHEK KONDEL</t>
  </si>
  <si>
    <t>MALKEET SINGH</t>
  </si>
  <si>
    <t>NEENA</t>
  </si>
  <si>
    <t>604733427216</t>
  </si>
  <si>
    <t>abhishekanku16@gmail.com</t>
  </si>
  <si>
    <t>J/H</t>
  </si>
  <si>
    <t>AMAN KUMAR</t>
  </si>
  <si>
    <t>SUBODH KUMAR</t>
  </si>
  <si>
    <t>874381426915</t>
  </si>
  <si>
    <t>mamtadevi24082007@gmail.com</t>
  </si>
  <si>
    <t>Eligible</t>
  </si>
  <si>
    <t xml:space="preserve">Higher edu. </t>
  </si>
  <si>
    <t>AMIT</t>
  </si>
  <si>
    <t>MADAN LAL</t>
  </si>
  <si>
    <t>MOHINI DEVI</t>
  </si>
  <si>
    <t>790932392994</t>
  </si>
  <si>
    <t>kholi8519@gmail.com</t>
  </si>
  <si>
    <t>ANKUSH</t>
  </si>
  <si>
    <t>SANJAY KUMAR</t>
  </si>
  <si>
    <t>MALTI DEVI</t>
  </si>
  <si>
    <t>237742270800</t>
  </si>
  <si>
    <t>nehu61580@gmail.com</t>
  </si>
  <si>
    <t>ANSH MOHINDROO</t>
  </si>
  <si>
    <t>AJAY KUMAR</t>
  </si>
  <si>
    <t>865406374095</t>
  </si>
  <si>
    <t>anshmohindroo81@gmail.com</t>
  </si>
  <si>
    <t>CHETAN KUMAR</t>
  </si>
  <si>
    <t>KASHMIRI LAL</t>
  </si>
  <si>
    <t>SAROJ DEVI</t>
  </si>
  <si>
    <t>354734343307</t>
  </si>
  <si>
    <t>choudharychetan34665@gmail.com</t>
  </si>
  <si>
    <t>KARAMJEET SINGH</t>
  </si>
  <si>
    <t>MALKEET KAUR</t>
  </si>
  <si>
    <t>465647457124</t>
  </si>
  <si>
    <t xml:space="preserve">8571077003, </t>
  </si>
  <si>
    <t>harvinders179@gmail.com</t>
  </si>
  <si>
    <t>HARINDER DHIMAN</t>
  </si>
  <si>
    <t>BALBIR SINGH</t>
  </si>
  <si>
    <t>778114535941</t>
  </si>
  <si>
    <t>harinderdhiman920@gmail.com</t>
  </si>
  <si>
    <t>HEENA</t>
  </si>
  <si>
    <t>RANJEET SINGH</t>
  </si>
  <si>
    <t>NEEL KAMAL</t>
  </si>
  <si>
    <t>589739435054</t>
  </si>
  <si>
    <t>9306978151
7015200000</t>
  </si>
  <si>
    <t>heenapundir2@gmail.com</t>
  </si>
  <si>
    <t>Ajay Puniani Chandigarh. Monthly Salary-15,000</t>
  </si>
  <si>
    <t>ISHANT THAKUR</t>
  </si>
  <si>
    <t>JOGINDER PAL</t>
  </si>
  <si>
    <t>PROMILA DEVI</t>
  </si>
  <si>
    <t>956993507248</t>
  </si>
  <si>
    <t>ishantthakur408@gmail.com</t>
  </si>
  <si>
    <t>KULBIR SINGH</t>
  </si>
  <si>
    <t>JAGDISH CHAND</t>
  </si>
  <si>
    <t>688319572819</t>
  </si>
  <si>
    <t>kulbirsinghdatwar@gmail.com</t>
  </si>
  <si>
    <t>KUMAR AKARSH</t>
  </si>
  <si>
    <t>SATYENDRA KUMAR</t>
  </si>
  <si>
    <t>SUNITA KUMARI</t>
  </si>
  <si>
    <t>304884193547</t>
  </si>
  <si>
    <t>kumarakarsh9142@gmail.com</t>
  </si>
  <si>
    <t>KUMAR VAIBHAV</t>
  </si>
  <si>
    <t>VINOD KUMAR</t>
  </si>
  <si>
    <t>SHOBHA DEVI</t>
  </si>
  <si>
    <t>712555585972</t>
  </si>
  <si>
    <t xml:space="preserve">9934793263, </t>
  </si>
  <si>
    <t>vinodhajipur@gmail.com</t>
  </si>
  <si>
    <t>LAKSHAY THAKUR</t>
  </si>
  <si>
    <t>GURBAKSH SINGH</t>
  </si>
  <si>
    <t>NEERU DEVI</t>
  </si>
  <si>
    <t>488477417141</t>
  </si>
  <si>
    <t xml:space="preserve">7018967179, </t>
  </si>
  <si>
    <t>lakshaythakur822@gmail.com</t>
  </si>
  <si>
    <t>BHAG SINGH</t>
  </si>
  <si>
    <t>USHA DEVI</t>
  </si>
  <si>
    <t>3560701191</t>
  </si>
  <si>
    <t>8WSV3362</t>
  </si>
  <si>
    <t>tanwarmanish429@gmail.com</t>
  </si>
  <si>
    <t>MAYANK</t>
  </si>
  <si>
    <t>DHARMVIR</t>
  </si>
  <si>
    <t>NISHA</t>
  </si>
  <si>
    <t>672870315350</t>
  </si>
  <si>
    <t>6YJX7062</t>
  </si>
  <si>
    <t>vermamayank3435@gmail.com</t>
  </si>
  <si>
    <t>MD AFTAB ANSARI</t>
  </si>
  <si>
    <t>MD MUSTAK ANSARI</t>
  </si>
  <si>
    <t>FARIDA KHATOON</t>
  </si>
  <si>
    <t>366475101392</t>
  </si>
  <si>
    <t>mdaftabansariparsa012@gmail.com</t>
  </si>
  <si>
    <t>MOHIT KUMAR</t>
  </si>
  <si>
    <t>MOHABBAT SINGH</t>
  </si>
  <si>
    <t>RAJNI DEVI</t>
  </si>
  <si>
    <t>274966851128</t>
  </si>
  <si>
    <t>9VPA5671</t>
  </si>
  <si>
    <t>lubanamohit064@gmail.com</t>
  </si>
  <si>
    <t>H/J</t>
  </si>
  <si>
    <t>SUMER CHAND</t>
  </si>
  <si>
    <t>618494129391</t>
  </si>
  <si>
    <t>6IAY1535</t>
  </si>
  <si>
    <t>nitin9499384819@gmail.com</t>
  </si>
  <si>
    <t>NITISH KUMAR</t>
  </si>
  <si>
    <t>RITU</t>
  </si>
  <si>
    <t>466379286785</t>
  </si>
  <si>
    <t xml:space="preserve">8059601005, </t>
  </si>
  <si>
    <t>nitishkumarascii@gmail.com</t>
  </si>
  <si>
    <t>PARVEEN KUMAR</t>
  </si>
  <si>
    <t>BALWAN</t>
  </si>
  <si>
    <t>MEWA</t>
  </si>
  <si>
    <t>920960198483</t>
  </si>
  <si>
    <t>cluishkantiwal3@gmail.com</t>
  </si>
  <si>
    <t>PRAVEEN KUMAR</t>
  </si>
  <si>
    <t>MAHENDER SINGH</t>
  </si>
  <si>
    <t>MAYA DEVI</t>
  </si>
  <si>
    <t>617681087719</t>
  </si>
  <si>
    <t>5ASV9933</t>
  </si>
  <si>
    <t>praveenbalwan0222@gmail.com</t>
  </si>
  <si>
    <t>PRABAL SHARMA</t>
  </si>
  <si>
    <t>AJAY SHARMA</t>
  </si>
  <si>
    <t>ARCHNA</t>
  </si>
  <si>
    <t>927470901921</t>
  </si>
  <si>
    <t xml:space="preserve">8307268442, </t>
  </si>
  <si>
    <t>prathamsharma.7878@gmail.com</t>
  </si>
  <si>
    <t>PRATHAM SHARMA</t>
  </si>
  <si>
    <t>211823302615</t>
  </si>
  <si>
    <t>PRINCE</t>
  </si>
  <si>
    <t>NASIB CHAND</t>
  </si>
  <si>
    <t>PINKI RANI</t>
  </si>
  <si>
    <t>913063109380</t>
  </si>
  <si>
    <t>prince96217@gmail.com</t>
  </si>
  <si>
    <t>RAVIT</t>
  </si>
  <si>
    <t>UTTAM CHAND</t>
  </si>
  <si>
    <t>PARVEEN</t>
  </si>
  <si>
    <t>666838391849</t>
  </si>
  <si>
    <t>9729356268,</t>
  </si>
  <si>
    <t>UTTAMGIRDHAR@GMAIL.COM</t>
  </si>
  <si>
    <t>SOURAV CHANDEL</t>
  </si>
  <si>
    <t>KESAR SINGH</t>
  </si>
  <si>
    <t>INDRA DEVI</t>
  </si>
  <si>
    <t>kalkadsp@gmail.com</t>
  </si>
  <si>
    <t>HEERA SINGH</t>
  </si>
  <si>
    <t>TARO DEVI</t>
  </si>
  <si>
    <t>621055944089</t>
  </si>
  <si>
    <t>2VIO9191</t>
  </si>
  <si>
    <t>thakursunil2116@gmail.com</t>
  </si>
  <si>
    <t>VAIBHAV</t>
  </si>
  <si>
    <t>RANDHIR MEHTA</t>
  </si>
  <si>
    <t>963070342861</t>
  </si>
  <si>
    <t>mehtavaibhav2020@gmail.com</t>
  </si>
  <si>
    <t>VARUN</t>
  </si>
  <si>
    <t>RAMDAYAL</t>
  </si>
  <si>
    <t>REKHA</t>
  </si>
  <si>
    <t>295112187422</t>
  </si>
  <si>
    <t>3SMI0813</t>
  </si>
  <si>
    <t>dhimanvarun031@gmail.com</t>
  </si>
  <si>
    <t>VIKIL KUMAR</t>
  </si>
  <si>
    <t>GIAN DEV</t>
  </si>
  <si>
    <t>05.10.2006</t>
  </si>
  <si>
    <t>401509764661</t>
  </si>
  <si>
    <t>vikil599@gmail.com</t>
  </si>
  <si>
    <t>VIPIN KUMAR</t>
  </si>
  <si>
    <t>UPENDRA PRASAD</t>
  </si>
  <si>
    <t>KUNTI DEVI</t>
  </si>
  <si>
    <t>13.02.2006</t>
  </si>
  <si>
    <t>679978527498</t>
  </si>
  <si>
    <t>vipinyadav8294360116@gmail.com</t>
  </si>
  <si>
    <t>VIVEK SHARMA</t>
  </si>
  <si>
    <t>RAMESH SHARMA</t>
  </si>
  <si>
    <t>KANCHAN SHARMA</t>
  </si>
  <si>
    <t>900664304392</t>
  </si>
  <si>
    <t>4INE3415</t>
  </si>
  <si>
    <t>viveknr17777@gmail.com</t>
  </si>
  <si>
    <t>YASH RANGA</t>
  </si>
  <si>
    <t>SURINDER KUMAR RANGA</t>
  </si>
  <si>
    <t>958757025846</t>
  </si>
  <si>
    <t>3PHW7792</t>
  </si>
  <si>
    <t xml:space="preserve">8295619888, </t>
  </si>
  <si>
    <t>gautamranga79@gmail.com</t>
  </si>
  <si>
    <t>YASHU PANDIR</t>
  </si>
  <si>
    <t>GULAB SINGH</t>
  </si>
  <si>
    <t>RAJNESH KAUR</t>
  </si>
  <si>
    <t>385500690382</t>
  </si>
  <si>
    <t>8URU2624</t>
  </si>
  <si>
    <t>royalpandir140@gmail.com</t>
  </si>
  <si>
    <t xml:space="preserve">   HARDEEP SINGH</t>
  </si>
  <si>
    <t>MAHINDER PAL</t>
  </si>
  <si>
    <t>PARMILA DEVI</t>
  </si>
  <si>
    <t>08.07.2005</t>
  </si>
  <si>
    <t>870180227022</t>
  </si>
  <si>
    <t>6JEA3211</t>
  </si>
  <si>
    <t>hardeepgujjar152@gmail.com</t>
  </si>
  <si>
    <t>RAJENDRA PRASAD</t>
  </si>
  <si>
    <t>26/02/2005</t>
  </si>
  <si>
    <t>251054382352</t>
  </si>
  <si>
    <t>mk7542429@gmail.com</t>
  </si>
  <si>
    <t>TEG SINGH</t>
  </si>
  <si>
    <t>14/04/1991</t>
  </si>
  <si>
    <t>727996058477</t>
  </si>
  <si>
    <t>8LFB8217</t>
  </si>
  <si>
    <t>manish11chauhan11@gmail.com</t>
  </si>
  <si>
    <t>NAKUL</t>
  </si>
  <si>
    <t>ANJU</t>
  </si>
  <si>
    <t>24/08/2004</t>
  </si>
  <si>
    <t>835948681710</t>
  </si>
  <si>
    <t>2ZXQ4811</t>
  </si>
  <si>
    <t>nakulprabhakar2408@gmail.com</t>
  </si>
  <si>
    <t>RITIK KUMAR</t>
  </si>
  <si>
    <t>DILEEP RAY</t>
  </si>
  <si>
    <t>518846412454</t>
  </si>
  <si>
    <t xml:space="preserve">9304116063, </t>
  </si>
  <si>
    <t>ritik1234571@gmail.com</t>
  </si>
  <si>
    <t>SAKSHAM SHARMA</t>
  </si>
  <si>
    <t>SURESH KUMAR</t>
  </si>
  <si>
    <t>KUMARI SONI</t>
  </si>
  <si>
    <t>772959813120</t>
  </si>
  <si>
    <t>sharmasaksham1313@gmail.com</t>
  </si>
  <si>
    <t>SANJAN KUMAR</t>
  </si>
  <si>
    <t>PULIS RAY</t>
  </si>
  <si>
    <t>CHINTA KUVAR</t>
  </si>
  <si>
    <t>25/11/2000</t>
  </si>
  <si>
    <t>206317650497</t>
  </si>
  <si>
    <t>kumarsanjan77@gmail.com</t>
  </si>
  <si>
    <t>VISHAL SHARMA</t>
  </si>
  <si>
    <t>TARA CHAND</t>
  </si>
  <si>
    <t>SUMAN SHARMA</t>
  </si>
  <si>
    <t>15/10/2001</t>
  </si>
  <si>
    <t>474384795267</t>
  </si>
  <si>
    <t>sharmavishal2304@gmail.com</t>
  </si>
  <si>
    <t>VISHAL THAKUR</t>
  </si>
  <si>
    <t>SHYAM LAL</t>
  </si>
  <si>
    <t>28/12/2000</t>
  </si>
  <si>
    <t>701116749107</t>
  </si>
  <si>
    <t xml:space="preserve">7876137538, </t>
  </si>
  <si>
    <t>vishalthakur10832@gmail.com</t>
  </si>
  <si>
    <t>-</t>
  </si>
  <si>
    <t>LD202134</t>
  </si>
  <si>
    <t>Electrical Engg. 2021-2024</t>
  </si>
  <si>
    <t>S.No.</t>
  </si>
  <si>
    <t>Roll Number</t>
  </si>
  <si>
    <t>DOB</t>
  </si>
  <si>
    <t>Aadhar Number</t>
  </si>
  <si>
    <t xml:space="preserve">10TH </t>
  </si>
  <si>
    <t>12/ITI</t>
  </si>
  <si>
    <t>1st Year Total Marks</t>
  </si>
  <si>
    <t>3rd Sem Total Marks</t>
  </si>
  <si>
    <t>4th Sem Total Marks</t>
  </si>
  <si>
    <t>5th sem</t>
  </si>
  <si>
    <t>Students Mobile no.</t>
  </si>
  <si>
    <t>Family Mobile no.</t>
  </si>
  <si>
    <t>Email</t>
  </si>
  <si>
    <t>AAYUSH</t>
  </si>
  <si>
    <t>RAJESH KUMAR</t>
  </si>
  <si>
    <t>900917763372</t>
  </si>
  <si>
    <t>2GHL5742</t>
  </si>
  <si>
    <t>4-R</t>
  </si>
  <si>
    <t>5-R</t>
  </si>
  <si>
    <t>19R</t>
  </si>
  <si>
    <t>MAJRA KALKA, KALKA</t>
  </si>
  <si>
    <t>aayush8919aayush@gmail.com</t>
  </si>
  <si>
    <t>212500900002</t>
  </si>
  <si>
    <t>AKASH SHARMA</t>
  </si>
  <si>
    <t>Harinder dutt</t>
  </si>
  <si>
    <t>NEELAM</t>
  </si>
  <si>
    <t>1-R</t>
  </si>
  <si>
    <t>2-R</t>
  </si>
  <si>
    <t>V. RISTER PANWA P.O PANWA, RISTER PANWA, PACHHAD ,, PACHHAD</t>
  </si>
  <si>
    <t>akashathi01612@gmail.com</t>
  </si>
  <si>
    <t>212500900003</t>
  </si>
  <si>
    <t>Ankit Kumar</t>
  </si>
  <si>
    <t>Suresh Kumar</t>
  </si>
  <si>
    <t>RAKESHA DEVI</t>
  </si>
  <si>
    <t>3-R</t>
  </si>
  <si>
    <t>VILL KANER FATEHPUR, TESHIL SARKAGHAL MANDI, MANDI</t>
  </si>
  <si>
    <t>sharmankit1502@gmail.com</t>
  </si>
  <si>
    <t>ANUP KUMAR</t>
  </si>
  <si>
    <t>Ananjay kumar</t>
  </si>
  <si>
    <t>PUSHPA DEVI</t>
  </si>
  <si>
    <t>ANANJAY KUMAR SINGH, DAMDIHA, AWARHI, ROHTAS DAWAT, BIHAR</t>
  </si>
  <si>
    <t>anupkumar701874@gmail.com</t>
  </si>
  <si>
    <t>212500900011</t>
  </si>
  <si>
    <t>DIPANSHU MEHTA</t>
  </si>
  <si>
    <t>DEVENDER SINGH</t>
  </si>
  <si>
    <t>LUXMI DEVI</t>
  </si>
  <si>
    <t>618735876297</t>
  </si>
  <si>
    <t>VPO MANDHALA TESHIL BADDI DIST SOLAN , BADDI</t>
  </si>
  <si>
    <t>dipanshumehta8441@gmail.com</t>
  </si>
  <si>
    <t>212500900013</t>
  </si>
  <si>
    <t>DUNICHAND</t>
  </si>
  <si>
    <t>SHIV RAM</t>
  </si>
  <si>
    <t>BIMLA</t>
  </si>
  <si>
    <t>4DXG8828</t>
  </si>
  <si>
    <t>1213 B1, ABDULAPUR, PINJORE</t>
  </si>
  <si>
    <t>dunic2425@gmail.com</t>
  </si>
  <si>
    <t>212500900014</t>
  </si>
  <si>
    <t>GAURAV KUMAR</t>
  </si>
  <si>
    <t>Sanjit Kumar Singh</t>
  </si>
  <si>
    <t>9EGC8039</t>
  </si>
  <si>
    <t>RATPUR COLONY, PINJORE, PINJORE</t>
  </si>
  <si>
    <t>kumardavraj5890@gmail.com</t>
  </si>
  <si>
    <t>212500900015</t>
  </si>
  <si>
    <t>GOBIND</t>
  </si>
  <si>
    <t>Karam chand</t>
  </si>
  <si>
    <t>DEEPO DEVI</t>
  </si>
  <si>
    <t>1SUR0995</t>
  </si>
  <si>
    <t>VILL. GORKHNATH,P.O, NANAKPUR, PANCHKULA, PINJORE</t>
  </si>
  <si>
    <t>gobind.kumar7760@gmail.com</t>
  </si>
  <si>
    <t>212500900016</t>
  </si>
  <si>
    <t>GURPREET</t>
  </si>
  <si>
    <t>Sham Lal</t>
  </si>
  <si>
    <t>HARDEEP KAUR</t>
  </si>
  <si>
    <t>648949120138</t>
  </si>
  <si>
    <t>R-5</t>
  </si>
  <si>
    <t>MANDHALA SOLAN, SOLAN</t>
  </si>
  <si>
    <t>gurpreetmehta0420@gmail.com</t>
  </si>
  <si>
    <t>212500900017</t>
  </si>
  <si>
    <t>GURVINDER SINGH</t>
  </si>
  <si>
    <t>surjeet singh</t>
  </si>
  <si>
    <t>5BPD1820</t>
  </si>
  <si>
    <t>VILL. SHAHPUR,WARD NO.7,P.O NANAKPUR, PANCHKULA, PINJORE</t>
  </si>
  <si>
    <t>gs0840847@gmail.com</t>
  </si>
  <si>
    <t>212500900020</t>
  </si>
  <si>
    <t>HARVINDER THAKUR</t>
  </si>
  <si>
    <t>SATPAL</t>
  </si>
  <si>
    <t>NIRMLA</t>
  </si>
  <si>
    <t>SAINSIWALA SOLAN, SAINSIWALA BADDI HP</t>
  </si>
  <si>
    <t>hrvindr.ht77@gmail.com</t>
  </si>
  <si>
    <t>212500900022</t>
  </si>
  <si>
    <t>Ishwar</t>
  </si>
  <si>
    <t>Gurdayal Singh</t>
  </si>
  <si>
    <t>SAROJ</t>
  </si>
  <si>
    <t>GURDIAL SINGH, 33, MARRANWALA, PANCHKULA</t>
  </si>
  <si>
    <t>choudharyishwargijjar3536@gmail.com</t>
  </si>
  <si>
    <t>212500900024</t>
  </si>
  <si>
    <t>JASPAL SINGH</t>
  </si>
  <si>
    <t>Sh. Dara singh</t>
  </si>
  <si>
    <t>BHAJAN KAUR</t>
  </si>
  <si>
    <t>125, THANTHEWAL RAJPURA HP, SOLAN</t>
  </si>
  <si>
    <t>jaspal09052004@gail.com</t>
  </si>
  <si>
    <t>212500900025</t>
  </si>
  <si>
    <t>KAMALPREET SINGH SANDHU</t>
  </si>
  <si>
    <t>Satpal singh sandhu</t>
  </si>
  <si>
    <t>REENA SANDHU</t>
  </si>
  <si>
    <t>1YCJ6511</t>
  </si>
  <si>
    <t>146, WARD NO. 7, SHIV COLONY DHARAMPUR, PINJORE, KALKA</t>
  </si>
  <si>
    <t>99996130750</t>
  </si>
  <si>
    <t>kp07sandhu@gmail.com</t>
  </si>
  <si>
    <t>212500900026</t>
  </si>
  <si>
    <t>Karan veer Singh</t>
  </si>
  <si>
    <t>Rajesh Kumar</t>
  </si>
  <si>
    <t>VILL BAGGUWALA, PO BAROTIWALA BADDI HP, BAROTIWALA</t>
  </si>
  <si>
    <t>akkimehta8688@gmail.com</t>
  </si>
  <si>
    <t>212500900028</t>
  </si>
  <si>
    <t>LAKSHAY</t>
  </si>
  <si>
    <t>Anil kumar</t>
  </si>
  <si>
    <t>2KNS0393</t>
  </si>
  <si>
    <t>H.NO. 525, VILL BIR GHAGGAR CHANDIMANDIR, PANCHKULA</t>
  </si>
  <si>
    <t>lakshaysh56890@gmail.com</t>
  </si>
  <si>
    <t>212500900032</t>
  </si>
  <si>
    <t>Mohit</t>
  </si>
  <si>
    <t>Inderjeet Singh</t>
  </si>
  <si>
    <t>SUSHILA DEVI</t>
  </si>
  <si>
    <t>80, MANAKPUR DEVILAL, PINJOR</t>
  </si>
  <si>
    <t>mohitahlawat2266@gmail.com</t>
  </si>
  <si>
    <t>212500900033</t>
  </si>
  <si>
    <t>MOHIT SHARMA</t>
  </si>
  <si>
    <t>Anil Kumar Sharma</t>
  </si>
  <si>
    <t>KIRAN BALA</t>
  </si>
  <si>
    <t>H.68,WARD NO.5,SUNDERNAGAR, SUNDERNAGAR</t>
  </si>
  <si>
    <t>mohitpinkoosharma2003@gmail.com</t>
  </si>
  <si>
    <t>212500900034</t>
  </si>
  <si>
    <t>Narinder singh</t>
  </si>
  <si>
    <t>Baljeet singh</t>
  </si>
  <si>
    <t>2330 2267 9081</t>
  </si>
  <si>
    <t>8LGF6755</t>
  </si>
  <si>
    <t>VILL KHERA BASAULA KAKLA , PINJORE</t>
  </si>
  <si>
    <t>narindersinghhari2003@gmail.com</t>
  </si>
  <si>
    <t>212500900035</t>
  </si>
  <si>
    <t>NIKHIL KUMAR</t>
  </si>
  <si>
    <t>Yatendra Kumar</t>
  </si>
  <si>
    <t>LALSA DEVI</t>
  </si>
  <si>
    <t>UP</t>
  </si>
  <si>
    <t>VILL. SAHABUDDINPUR,GHAZIPUR,U.P, GHAZIPUR</t>
  </si>
  <si>
    <t>nikhilkumar863832gmail.com</t>
  </si>
  <si>
    <t>212500900038</t>
  </si>
  <si>
    <t>PRINCE DHIMAN</t>
  </si>
  <si>
    <t>794681163080</t>
  </si>
  <si>
    <t>TIPRA KALKA, KALKA</t>
  </si>
  <si>
    <t>dhimanprince5911@gmail.com</t>
  </si>
  <si>
    <t>212500900040</t>
  </si>
  <si>
    <t>RAHUL</t>
  </si>
  <si>
    <t>Naresh</t>
  </si>
  <si>
    <t>4GAO2280</t>
  </si>
  <si>
    <t>H.N. 361 V.P.O MANHERU, BHIWANI</t>
  </si>
  <si>
    <t>jhinjerya@gmail.com</t>
  </si>
  <si>
    <t>212500900042</t>
  </si>
  <si>
    <t>MAHINDER KUMAR GAUTAM</t>
  </si>
  <si>
    <t>MUNAKI DEVI</t>
  </si>
  <si>
    <t>617724046544</t>
  </si>
  <si>
    <t>V.P.O BAROTIWALA, BADDI SOLAN,, BADDI</t>
  </si>
  <si>
    <t>rkg38836@gmail.com</t>
  </si>
  <si>
    <t>212500900043</t>
  </si>
  <si>
    <t>KALA RAM</t>
  </si>
  <si>
    <t>SHANTI</t>
  </si>
  <si>
    <t>KALA RAM, TEH BADDI, SANDHOLI, SOLAN</t>
  </si>
  <si>
    <t>rajklubana1221@gmail.com</t>
  </si>
  <si>
    <t>212500900045</t>
  </si>
  <si>
    <t>Om Narayan Singh</t>
  </si>
  <si>
    <t>NEETU DEVI</t>
  </si>
  <si>
    <t>HARIPUR SANDHOLI, BADDI</t>
  </si>
  <si>
    <t>kumarrohit2051@gmail.com</t>
  </si>
  <si>
    <t>212500900046</t>
  </si>
  <si>
    <t>ROHIT KUMAR PAL</t>
  </si>
  <si>
    <t>AWADH RAJ PAL</t>
  </si>
  <si>
    <t>SHANTI PAL</t>
  </si>
  <si>
    <t>4182 2227 3620</t>
  </si>
  <si>
    <t>KHARAGSENPUR THANAGADDI JAUNPUR, UTTER PARDESH, JAUNPUR</t>
  </si>
  <si>
    <t>rohitpal45@gmail.com</t>
  </si>
  <si>
    <t>212500900048</t>
  </si>
  <si>
    <t>SAHIL RANA</t>
  </si>
  <si>
    <t>Rajender kumara</t>
  </si>
  <si>
    <t>REETA DEVI</t>
  </si>
  <si>
    <t>BAROG LAHER KANGRA, SUDER LAHAR</t>
  </si>
  <si>
    <t>sahilrana91467@gmail.com</t>
  </si>
  <si>
    <t>212500900049</t>
  </si>
  <si>
    <t>Shivani thakur</t>
  </si>
  <si>
    <t>Jai Pal</t>
  </si>
  <si>
    <t>PARVATI DEVI</t>
  </si>
  <si>
    <t>VILLAGE POUNGANI P.O MANLOGKALAN TEH. NALAGARH DIS, HIMACHAL PRADESH</t>
  </si>
  <si>
    <t>st6005865@gmail.com</t>
  </si>
  <si>
    <t>212500900050</t>
  </si>
  <si>
    <t>SHUBHAM</t>
  </si>
  <si>
    <t>KAVITA DEVI</t>
  </si>
  <si>
    <t>07.07.2003</t>
  </si>
  <si>
    <t>3KLE7799</t>
  </si>
  <si>
    <t>VISHWAKRMA COLONY, GUGGA MARI, PANCHKULA, PANCHKULA</t>
  </si>
  <si>
    <t>naharshubham286@gmail.com</t>
  </si>
  <si>
    <t>212500900051</t>
  </si>
  <si>
    <t>GIAN INDER SINGH</t>
  </si>
  <si>
    <t>ASHA</t>
  </si>
  <si>
    <t>18.01.2003</t>
  </si>
  <si>
    <t>885866757749</t>
  </si>
  <si>
    <t>V. SANSIWALA,191, BAROTIWALA, SOLAN, BADDI</t>
  </si>
  <si>
    <t>shubhamrajput7349@gmail.com</t>
  </si>
  <si>
    <t>212500900052</t>
  </si>
  <si>
    <t>SUDHIR KUMAR YADAV</t>
  </si>
  <si>
    <t>Indra dev rai</t>
  </si>
  <si>
    <t>LALITA DEVI</t>
  </si>
  <si>
    <t>6MXD7064</t>
  </si>
  <si>
    <t>250 G RAILWAY COLONY, KALKA</t>
  </si>
  <si>
    <t>sudhiryadav100707@gmail.com</t>
  </si>
  <si>
    <t>212500900053</t>
  </si>
  <si>
    <t>SUMIT KUMAR</t>
  </si>
  <si>
    <t>RAM NIHOR</t>
  </si>
  <si>
    <t>KAMLA</t>
  </si>
  <si>
    <t>2VH29542</t>
  </si>
  <si>
    <t>H NO 420, Himshikha, pinjore</t>
  </si>
  <si>
    <t>sumitkumar9205@gmail.com</t>
  </si>
  <si>
    <t>212500900054</t>
  </si>
  <si>
    <t>SUMIT SINGH</t>
  </si>
  <si>
    <t>JASWINDER KAUR</t>
  </si>
  <si>
    <t>5IVT9584</t>
  </si>
  <si>
    <t>367 VIR GAGAR CHANDI MANDIR PANCHKULA, PANCHKULA</t>
  </si>
  <si>
    <t>sumitgill026@gmail.com</t>
  </si>
  <si>
    <t>212500900055</t>
  </si>
  <si>
    <t>TANUJ MEHTA</t>
  </si>
  <si>
    <t>410944568735</t>
  </si>
  <si>
    <t>KOTI MANDHALA BADDI SOLAN HP, BADDI</t>
  </si>
  <si>
    <t>tanujkoti9@gmail.com</t>
  </si>
  <si>
    <t>212500900057</t>
  </si>
  <si>
    <t>VIKRAM SINGH</t>
  </si>
  <si>
    <t>Vijay singh</t>
  </si>
  <si>
    <t>AASHA DEVI</t>
  </si>
  <si>
    <t>RJ</t>
  </si>
  <si>
    <t>VIJAY SINGH,WARD NO. 3,2 JSL,HANUMANGARH,RAJSTHAN, HANUMANGARH</t>
  </si>
  <si>
    <t>vickybeniwal96800@gmail.com</t>
  </si>
  <si>
    <t>Vishal</t>
  </si>
  <si>
    <t>Gurdeep Singh</t>
  </si>
  <si>
    <t>KARAMJEET</t>
  </si>
  <si>
    <t>GURDEEP SINGH,KHOKHRA,PANCHKULA, PINJORE</t>
  </si>
  <si>
    <t>Vishallohat26@gmail.com</t>
  </si>
  <si>
    <t>ROHTAS KUMAR</t>
  </si>
  <si>
    <t>KIRAN</t>
  </si>
  <si>
    <t>20/04/2001</t>
  </si>
  <si>
    <t>8DPS5070</t>
  </si>
  <si>
    <t>ITI 71%</t>
  </si>
  <si>
    <t>TAGRA HANSUA,KALKA, PANCHKULA, HARYANA, KALKA</t>
  </si>
  <si>
    <t>dheryantom@gmail.com</t>
  </si>
  <si>
    <t>ABHISHEK CHANDEL</t>
  </si>
  <si>
    <t>DEVINDER SINGH</t>
  </si>
  <si>
    <t>SHEELA DEVI</t>
  </si>
  <si>
    <t>21/10/2002</t>
  </si>
  <si>
    <t>8SFE0113</t>
  </si>
  <si>
    <t>KASHAMBHOWAL KANAITAN, MANPURA</t>
  </si>
  <si>
    <t>chandelabhishek370@gmail.com</t>
  </si>
  <si>
    <t>KAMLESH DEVI</t>
  </si>
  <si>
    <t>15/8/2004</t>
  </si>
  <si>
    <t>VILLAGE TIBI, PINJORE</t>
  </si>
  <si>
    <t>thakuranju012000@gmail.com</t>
  </si>
  <si>
    <t>ASHISH KUMAR</t>
  </si>
  <si>
    <t>BABU RAM</t>
  </si>
  <si>
    <t>2JJL3446</t>
  </si>
  <si>
    <t>H NO 1053 B1 WARD NO 3 NEAR OLD WELL RATPUR COLONY , KALKA</t>
  </si>
  <si>
    <t>pundirashish275@gmail.com</t>
  </si>
  <si>
    <t>JASWINDER SINGH</t>
  </si>
  <si>
    <t>RAMMURTI</t>
  </si>
  <si>
    <t>URMILA</t>
  </si>
  <si>
    <t>VILL DHANA P O MANPURA TEH BADDI , BADDI</t>
  </si>
  <si>
    <t>jaswinderdhiman855@gmail.com</t>
  </si>
  <si>
    <t>LOVELY SHARMA</t>
  </si>
  <si>
    <t>SHAMMI</t>
  </si>
  <si>
    <t>NEHA SHARMA</t>
  </si>
  <si>
    <t>13/10/2000</t>
  </si>
  <si>
    <t>9TAZ2720</t>
  </si>
  <si>
    <t>S/O SHAMMI SHARMA, 39, KAJIYANA, KALKA</t>
  </si>
  <si>
    <t>lovesharmakajiyana@gmail.com</t>
  </si>
  <si>
    <t>NIRMAL</t>
  </si>
  <si>
    <t>SEEMA RANI</t>
  </si>
  <si>
    <t>8NFD6564</t>
  </si>
  <si>
    <t>431,WARD NO. 10, VILL. MARANWALA, PINJORE</t>
  </si>
  <si>
    <t>nirmalsingh357035@gmail.com</t>
  </si>
  <si>
    <t>Samsung India, Noida.
Monthly salary-30,000</t>
  </si>
  <si>
    <t>PRIYANSHU DUBEY</t>
  </si>
  <si>
    <t>RAVINDRA</t>
  </si>
  <si>
    <t>82. 4</t>
  </si>
  <si>
    <t>RAVINDER PARSAD DUBEY, CHHOTKA DUBEY PUR, DUBEYPUR, DHAJAI KESHAVPUR, SULTANPUR. UTTAR PRADESH, UTTAR PRADESH</t>
  </si>
  <si>
    <t>priyanshudubey688@gmail.com</t>
  </si>
  <si>
    <t>Godrej and Boyce mfg.co. Ltd, Mohali Punjab. Monthly Salary-15,500</t>
  </si>
  <si>
    <t>RAMAN</t>
  </si>
  <si>
    <t>PREM PRAKASH</t>
  </si>
  <si>
    <t>SUNITA</t>
  </si>
  <si>
    <t>28/07/2001</t>
  </si>
  <si>
    <t>VILL. KOTHI, P.O KUNIHAR, TEH. ARKI, DISTT. SOLAN, HP</t>
  </si>
  <si>
    <t>RAMAN28072001@GMAIL.COM</t>
  </si>
  <si>
    <t>KISHOR CHAND</t>
  </si>
  <si>
    <t>RAJNI KUMARI</t>
  </si>
  <si>
    <t>10.11.2003</t>
  </si>
  <si>
    <t>77 (ITI)</t>
  </si>
  <si>
    <t>VILL NUGRAN P O KASHMIR TEHSIL NADAUN , HAMIRPUR HP</t>
  </si>
  <si>
    <t>shubhamshubham20276@gmail.com</t>
  </si>
  <si>
    <t>TARSEM SINGH</t>
  </si>
  <si>
    <t>SOHAN SINGH</t>
  </si>
  <si>
    <t>GURNAM KAUR</t>
  </si>
  <si>
    <t>23/09/2001</t>
  </si>
  <si>
    <t>9BND3948</t>
  </si>
  <si>
    <t>VILL KHOL FATEH SINGH PO.NANAKPUR TEH KALKA, PINJORE</t>
  </si>
  <si>
    <t>tarsem81720902@gmail.com</t>
  </si>
  <si>
    <t xml:space="preserve">GOVT. POLYTECHNIC NANAKPUR, PANCHKULA
TPO CELL
TOTAL PLACEMENT DATA OF PASSING OUT STUDENTS BATCH  -2022 UPTO JULY 2023
CIVIL ENGG. </t>
  </si>
  <si>
    <t>Roll no. 
(on roll students)</t>
  </si>
  <si>
    <t xml:space="preserve">1st year </t>
  </si>
  <si>
    <t>3rd</t>
  </si>
  <si>
    <t>4th</t>
  </si>
  <si>
    <t>5th</t>
  </si>
  <si>
    <t>6th</t>
  </si>
  <si>
    <t>% of Diploma</t>
  </si>
  <si>
    <t>TOTAL ELIGBLE STUDENTS IN 2021</t>
  </si>
  <si>
    <t>HIGHER EDUCATION</t>
  </si>
  <si>
    <t>SELF EMPLOYED</t>
  </si>
  <si>
    <t>PLACEMENT IN 2022</t>
  </si>
  <si>
    <t>ELIGIBLE AFTER  July 2022</t>
  </si>
  <si>
    <t xml:space="preserve">TOTAL </t>
  </si>
  <si>
    <t>192500700001</t>
  </si>
  <si>
    <t>9896797729</t>
  </si>
  <si>
    <t>320038322790</t>
  </si>
  <si>
    <t xml:space="preserve">ELIGIBLE </t>
  </si>
  <si>
    <t>B.TECH.</t>
  </si>
  <si>
    <t>192500700003</t>
  </si>
  <si>
    <t>SURINDER THAKUR</t>
  </si>
  <si>
    <t>749232112991</t>
  </si>
  <si>
    <t>192500700004</t>
  </si>
  <si>
    <t>AYUSH</t>
  </si>
  <si>
    <t>PARMOD KUMAR</t>
  </si>
  <si>
    <t>493709198034</t>
  </si>
  <si>
    <t>192500700005</t>
  </si>
  <si>
    <t>TARSEM LAL</t>
  </si>
  <si>
    <t>295888524945</t>
  </si>
  <si>
    <t>192500700006</t>
  </si>
  <si>
    <t>BHARAT KUMAR</t>
  </si>
  <si>
    <t>799417554695</t>
  </si>
  <si>
    <t>192500700007</t>
  </si>
  <si>
    <t>GULSHAN BHANDARI</t>
  </si>
  <si>
    <t>RAMESH CHAND BHANDARI</t>
  </si>
  <si>
    <t>943085358044</t>
  </si>
  <si>
    <t>192500700008</t>
  </si>
  <si>
    <t>HARISH KUMAR</t>
  </si>
  <si>
    <t>583903527293</t>
  </si>
  <si>
    <t>192500700011</t>
  </si>
  <si>
    <t>PANKAJ CHAUDHARY</t>
  </si>
  <si>
    <t>BHAGU RAM</t>
  </si>
  <si>
    <t>924368657478</t>
  </si>
  <si>
    <t>192500700013</t>
  </si>
  <si>
    <t>MUNNA LAL</t>
  </si>
  <si>
    <t>623288950878</t>
  </si>
  <si>
    <t>192500700015</t>
  </si>
  <si>
    <t>SHRI OM PRAKASH</t>
  </si>
  <si>
    <t>295992347839</t>
  </si>
  <si>
    <t xml:space="preserve">LRC Builders,Baddi
(Salary - 12000/-) </t>
  </si>
  <si>
    <t>192500700016</t>
  </si>
  <si>
    <t>RITESH SHARMA</t>
  </si>
  <si>
    <t>MAHESH SHARMA</t>
  </si>
  <si>
    <t>418813072579</t>
  </si>
  <si>
    <t>192500700018</t>
  </si>
  <si>
    <t>SANJAY</t>
  </si>
  <si>
    <t>GURMEET SINGH</t>
  </si>
  <si>
    <t>432521549712</t>
  </si>
  <si>
    <t>192500700020</t>
  </si>
  <si>
    <t>SHIVAM</t>
  </si>
  <si>
    <t>MAHENDER PAL</t>
  </si>
  <si>
    <t>993671720555</t>
  </si>
  <si>
    <t>192500700021</t>
  </si>
  <si>
    <t>SIMRANDEEP SINGH</t>
  </si>
  <si>
    <t>501534834765</t>
  </si>
  <si>
    <t>192500700022</t>
  </si>
  <si>
    <t>SOURABH</t>
  </si>
  <si>
    <t>MANOJ KUMAR</t>
  </si>
  <si>
    <t>339829734741</t>
  </si>
  <si>
    <t>192500700024</t>
  </si>
  <si>
    <t>VARUN SHARMA</t>
  </si>
  <si>
    <t>DINESH SHARMA</t>
  </si>
  <si>
    <t>947564483821</t>
  </si>
  <si>
    <t>192500700025</t>
  </si>
  <si>
    <t>VIKRAM CHAUDHARY</t>
  </si>
  <si>
    <t>SURINDER PAL</t>
  </si>
  <si>
    <t>490320490243</t>
  </si>
  <si>
    <t>192500720001</t>
  </si>
  <si>
    <t>AMIT KUMAR</t>
  </si>
  <si>
    <t>BIPIN BIHARI SHARMA</t>
  </si>
  <si>
    <t>203278526524</t>
  </si>
  <si>
    <t>SHYAM INDUS POWER SOLUTION PVT. LTD, GURUGRAM HARYANA. (SALARY- 12000/- MONTH)</t>
  </si>
  <si>
    <t>192500720002</t>
  </si>
  <si>
    <t>BRIJ MOHAN</t>
  </si>
  <si>
    <t>639691091522</t>
  </si>
  <si>
    <t>192500720003</t>
  </si>
  <si>
    <t>GOURAV KUMAR</t>
  </si>
  <si>
    <t>KAUSHLENDRA SHARMA</t>
  </si>
  <si>
    <t>423354028851</t>
  </si>
  <si>
    <t>RA</t>
  </si>
  <si>
    <t xml:space="preserve">SELF EMPLOYED </t>
  </si>
  <si>
    <t>192500720004</t>
  </si>
  <si>
    <t>HARSHVARDHAN</t>
  </si>
  <si>
    <t xml:space="preserve">JAIPARKASH NARAYAN </t>
  </si>
  <si>
    <t>536938708742</t>
  </si>
  <si>
    <t>192500720005</t>
  </si>
  <si>
    <t>HARSHIT</t>
  </si>
  <si>
    <t>BALVINDER</t>
  </si>
  <si>
    <t>530576740301</t>
  </si>
  <si>
    <t>192500720007</t>
  </si>
  <si>
    <t>SACHIN MEHTA</t>
  </si>
  <si>
    <t xml:space="preserve">RUPLAL </t>
  </si>
  <si>
    <t>900509734530</t>
  </si>
  <si>
    <t>192500720008</t>
  </si>
  <si>
    <t>YUVRAJ SINGH</t>
  </si>
  <si>
    <t>GURCHARAN DAS</t>
  </si>
  <si>
    <t>874646338771</t>
  </si>
  <si>
    <t>Deep Builder, Pinjore 
(Salary - 11500)</t>
  </si>
  <si>
    <t xml:space="preserve">GOVT. POLYTECHNIC NANAKPUR, PANCHKULA
TPO CELL
TOTAL PLACEMENT DATA OF PASSING OUT STUDENTS BATCH  -2022 UPTO JULY 2023
COMPUTER  ENGG. </t>
  </si>
  <si>
    <t>Roll no. 
(ON ROLL STUDENTS)</t>
  </si>
  <si>
    <t>TOTAL ELIGBLE STUDENTS IN 2022</t>
  </si>
  <si>
    <t>PLACEMENT IN 2021</t>
  </si>
  <si>
    <t xml:space="preserve">ELIGIBLE AFTER 2021 </t>
  </si>
  <si>
    <t>STUDENTS PLACED WITH BATCH  2023</t>
  </si>
  <si>
    <t xml:space="preserve">TOTAL  </t>
  </si>
  <si>
    <t>NIL</t>
  </si>
  <si>
    <t>192500800001</t>
  </si>
  <si>
    <t>AARZOO VEER</t>
  </si>
  <si>
    <t>ASHOK KUMAR</t>
  </si>
  <si>
    <t>192500800003</t>
  </si>
  <si>
    <t>ADARSH RAJAN</t>
  </si>
  <si>
    <t>Ecomoceana Technologies Private Limited, Mohali punjab(SALARY- 10000/-MONTH)</t>
  </si>
  <si>
    <t>192500800004</t>
  </si>
  <si>
    <t>AKSHAY DHIMAN</t>
  </si>
  <si>
    <t>MADAN LAL DHIMAN</t>
  </si>
  <si>
    <t>SIGNUM WORLD CLASS PCB MANUFACTURER, BADDI, H.P (SALARY- 11000/-MONTH)</t>
  </si>
  <si>
    <t>192500800007</t>
  </si>
  <si>
    <t>HARIMAN</t>
  </si>
  <si>
    <t>192500800008</t>
  </si>
  <si>
    <t>ANJALI</t>
  </si>
  <si>
    <t>RAJENDER KUMAR</t>
  </si>
  <si>
    <t>192500800009</t>
  </si>
  <si>
    <t>192500800010</t>
  </si>
  <si>
    <t>ANKITA</t>
  </si>
  <si>
    <t>B.TECH</t>
  </si>
  <si>
    <t>192500800012</t>
  </si>
  <si>
    <t>ANNU KUMARI</t>
  </si>
  <si>
    <t>SANJAY THAKUR</t>
  </si>
  <si>
    <t>192500800013</t>
  </si>
  <si>
    <t>BACHCHA JI</t>
  </si>
  <si>
    <t>192500800015</t>
  </si>
  <si>
    <t>ASHA RANI</t>
  </si>
  <si>
    <t>HARBHAJAN SINGH</t>
  </si>
  <si>
    <t>ALUTRONICS INDUSTRY, JHARMAJRI, BADDI H.P.(SALARY- 11000/-MONTH)</t>
  </si>
  <si>
    <t>192500800016</t>
  </si>
  <si>
    <t>BHARPUR SINGH</t>
  </si>
  <si>
    <t>HARBANS SINGH</t>
  </si>
  <si>
    <t>192500800017</t>
  </si>
  <si>
    <t>BHAWNA</t>
  </si>
  <si>
    <t>SURINDER</t>
  </si>
  <si>
    <t>192500800020</t>
  </si>
  <si>
    <t>HITESH</t>
  </si>
  <si>
    <t>HARDEV</t>
  </si>
  <si>
    <t>192500800021</t>
  </si>
  <si>
    <t>HITESH SUNGAR</t>
  </si>
  <si>
    <t>192500800022</t>
  </si>
  <si>
    <t>JASPREET KAUR</t>
  </si>
  <si>
    <t>GURWINDER SINGH</t>
  </si>
  <si>
    <t>192500800025</t>
  </si>
  <si>
    <t>KUSUM</t>
  </si>
  <si>
    <t>RAJINDER KUMAR</t>
  </si>
  <si>
    <t>192500800026</t>
  </si>
  <si>
    <t>LALIT THAKUR</t>
  </si>
  <si>
    <t>DAVENDER SINGH</t>
  </si>
  <si>
    <t>192500800030</t>
  </si>
  <si>
    <t>NAINA</t>
  </si>
  <si>
    <t>SHIV CHARAN</t>
  </si>
  <si>
    <t>192500800031</t>
  </si>
  <si>
    <t>HANS RAJ</t>
  </si>
  <si>
    <t>192500800032</t>
  </si>
  <si>
    <t>NISHANT</t>
  </si>
  <si>
    <t>AJIT</t>
  </si>
  <si>
    <t>192500800033</t>
  </si>
  <si>
    <t>NITIN PALIWAL</t>
  </si>
  <si>
    <t>ATAR SINGH</t>
  </si>
  <si>
    <t>192500800034</t>
  </si>
  <si>
    <t>PRIYA</t>
  </si>
  <si>
    <t>JAIPAL DHIMAN</t>
  </si>
  <si>
    <t>192500800035</t>
  </si>
  <si>
    <t>RAJNI</t>
  </si>
  <si>
    <t>PARTAP SINGH</t>
  </si>
  <si>
    <t>192500800037</t>
  </si>
  <si>
    <t>GAURAV</t>
  </si>
  <si>
    <t>192500800039</t>
  </si>
  <si>
    <t>RASHIKA</t>
  </si>
  <si>
    <t>RAMPAL</t>
  </si>
  <si>
    <t>192500800040</t>
  </si>
  <si>
    <t>RAVINDER SINGH</t>
  </si>
  <si>
    <t>DEVI DYAL SINGH</t>
  </si>
  <si>
    <t>192500800041</t>
  </si>
  <si>
    <t>MAHATAM SINGH</t>
  </si>
  <si>
    <t>192500800042</t>
  </si>
  <si>
    <t>RITIKA BISHT</t>
  </si>
  <si>
    <t>VERANDER SINGH BISHT</t>
  </si>
  <si>
    <t>192500800043</t>
  </si>
  <si>
    <t>RAMNATH</t>
  </si>
  <si>
    <t>192500800044</t>
  </si>
  <si>
    <t>SAKSHAM</t>
  </si>
  <si>
    <t>BHAGWAN DASS</t>
  </si>
  <si>
    <t>192500800045</t>
  </si>
  <si>
    <t>SAKSHI BHARDWAJ</t>
  </si>
  <si>
    <t>NEERAJ KUMAR</t>
  </si>
  <si>
    <t>192500800047</t>
  </si>
  <si>
    <t>SAPNA</t>
  </si>
  <si>
    <t>192500800048</t>
  </si>
  <si>
    <t>SIKANDER SINGH PUNDIR</t>
  </si>
  <si>
    <t>PARMOD KUMAR PUNDIR</t>
  </si>
  <si>
    <t>192500800050</t>
  </si>
  <si>
    <t>SIYA</t>
  </si>
  <si>
    <t>192500800051</t>
  </si>
  <si>
    <t>SONIA DEVI</t>
  </si>
  <si>
    <t>JOGINDER SINGH</t>
  </si>
  <si>
    <t>192500800052</t>
  </si>
  <si>
    <t>SUKHVIR SINGH</t>
  </si>
  <si>
    <t>RESHAM SINGH</t>
  </si>
  <si>
    <t>192500800053</t>
  </si>
  <si>
    <t>SURIYA</t>
  </si>
  <si>
    <t>RUHUL AMIN</t>
  </si>
  <si>
    <t>192500800057</t>
  </si>
  <si>
    <t>KISHORI LAL</t>
  </si>
  <si>
    <t>192500800058</t>
  </si>
  <si>
    <t>VISHAL DHIMAN</t>
  </si>
  <si>
    <t>MANOJ KUMAR DHIMAN</t>
  </si>
  <si>
    <t>192500800059</t>
  </si>
  <si>
    <t>VIVEK KUMAR</t>
  </si>
  <si>
    <t>DAVINDER KUMAR</t>
  </si>
  <si>
    <t>192500800060</t>
  </si>
  <si>
    <t>YATENDAR SINGH</t>
  </si>
  <si>
    <t>ATAMENDER SINGH</t>
  </si>
  <si>
    <t>AKSHIT KUMAR</t>
  </si>
  <si>
    <t>LALIT KUMAR</t>
  </si>
  <si>
    <t>MADAN GOPAL</t>
  </si>
  <si>
    <t>RAM SAROOP</t>
  </si>
  <si>
    <t>PALAK</t>
  </si>
  <si>
    <t>RAM KUMAR</t>
  </si>
  <si>
    <t>RAJAT JAMWAL</t>
  </si>
  <si>
    <t>SURJEET SINGH JAMWAL</t>
  </si>
  <si>
    <t xml:space="preserve">GOVT. POLYTECHNIC NANAKPUR, PANCHKULA
TPO CELL
TOTAL PLACEMENT DATA OF PASSING OUT STUDENTS BATCH  -2022 UPTO JULY 2023
ELECTRICAL   ENGG. </t>
  </si>
  <si>
    <t>Roll no. 
(ON ROLL STUDENTS-)</t>
  </si>
  <si>
    <t>STUDENTS PLACED WITH BATCH  2023/RE-APPEAR</t>
  </si>
  <si>
    <t>192500900003</t>
  </si>
  <si>
    <t>HIMMAT SINGH</t>
  </si>
  <si>
    <t>ALUTRONICS INDUSTRY PVT. LTD, JHARMAJRI BADDI,H.P.(SALARY- 11000/-MONTH)</t>
  </si>
  <si>
    <t>192500900004</t>
  </si>
  <si>
    <t>ANSHUL</t>
  </si>
  <si>
    <t xml:space="preserve">SIGNUM WORLD CLASS PCB MANUFACTURER, BADDI, H.P.(SALARY- 11000/-) </t>
  </si>
  <si>
    <t>192500900005</t>
  </si>
  <si>
    <t>ARYAN MAURYA</t>
  </si>
  <si>
    <t>RAJESH MAURYA</t>
  </si>
  <si>
    <t>898203003200</t>
  </si>
  <si>
    <t>192500900006</t>
  </si>
  <si>
    <t>AWNISH KUMAR SINGH</t>
  </si>
  <si>
    <t>TARA KWVAR</t>
  </si>
  <si>
    <t>192500900007</t>
  </si>
  <si>
    <t>CHIRAG GARG</t>
  </si>
  <si>
    <t>DHARAMPAL GARG</t>
  </si>
  <si>
    <t>192500900008</t>
  </si>
  <si>
    <t>DAVINDER SINGH</t>
  </si>
  <si>
    <t>MAKHAN SINGH</t>
  </si>
  <si>
    <t>192500900009</t>
  </si>
  <si>
    <t>DEEPAK SINGH</t>
  </si>
  <si>
    <t>RAJBIR SINGH</t>
  </si>
  <si>
    <t>192500900010</t>
  </si>
  <si>
    <t>KULVIR SINGH</t>
  </si>
  <si>
    <t>5700 3397 6273</t>
  </si>
  <si>
    <t>192500900012</t>
  </si>
  <si>
    <t>DINESH KUMAR</t>
  </si>
  <si>
    <t>VIDHI CHAND</t>
  </si>
  <si>
    <t>192500900017</t>
  </si>
  <si>
    <t>HARSH KUMAR</t>
  </si>
  <si>
    <t>DIGAMBER SINGH</t>
  </si>
  <si>
    <t>192500900021</t>
  </si>
  <si>
    <t>JHAHUL LACK</t>
  </si>
  <si>
    <t>JAHUR KHAN</t>
  </si>
  <si>
    <t>694113239202</t>
  </si>
  <si>
    <t>192500900022</t>
  </si>
  <si>
    <t>KALI DASS</t>
  </si>
  <si>
    <t>729728277616</t>
  </si>
  <si>
    <t>192500900023</t>
  </si>
  <si>
    <t>KAMAL JIT</t>
  </si>
  <si>
    <t>BHOLA RAM</t>
  </si>
  <si>
    <t>839833032744</t>
  </si>
  <si>
    <t>192500900024</t>
  </si>
  <si>
    <t>LOVEPREET</t>
  </si>
  <si>
    <t>NIRMAL SINGH</t>
  </si>
  <si>
    <t>338032701984</t>
  </si>
  <si>
    <t>192500900026</t>
  </si>
  <si>
    <t>MANDEEP</t>
  </si>
  <si>
    <t>KULDEEP CHAND</t>
  </si>
  <si>
    <t>513943626004</t>
  </si>
  <si>
    <t>192500900027</t>
  </si>
  <si>
    <t>BHUPINDER</t>
  </si>
  <si>
    <t>707174560715</t>
  </si>
  <si>
    <t>192500900028</t>
  </si>
  <si>
    <t>MIHER SONI</t>
  </si>
  <si>
    <t>845037574923</t>
  </si>
  <si>
    <t>192500900029</t>
  </si>
  <si>
    <t>MITUL SONI</t>
  </si>
  <si>
    <t>SUNIL KUMAR SONI</t>
  </si>
  <si>
    <t>264988326555</t>
  </si>
  <si>
    <t>192500900030</t>
  </si>
  <si>
    <t>NAVDEEP SINGH</t>
  </si>
  <si>
    <t>617820053691</t>
  </si>
  <si>
    <t>192500900031</t>
  </si>
  <si>
    <t>NAVJOT KUMAR</t>
  </si>
  <si>
    <t>HUSAN CHAND</t>
  </si>
  <si>
    <t>801831435790</t>
  </si>
  <si>
    <t>192500900032</t>
  </si>
  <si>
    <t>NISHANT GAUTAM</t>
  </si>
  <si>
    <t>709488727509</t>
  </si>
  <si>
    <t>192500900033</t>
  </si>
  <si>
    <t>NITIN</t>
  </si>
  <si>
    <t>201543829338</t>
  </si>
  <si>
    <t>192500900034</t>
  </si>
  <si>
    <t>MOHAN LAL</t>
  </si>
  <si>
    <t>462083680899</t>
  </si>
  <si>
    <t>192500900036</t>
  </si>
  <si>
    <t>PARMOD CHAHAL</t>
  </si>
  <si>
    <t>285990481943</t>
  </si>
  <si>
    <t>192500900040</t>
  </si>
  <si>
    <t>SACHIN KAUSHAL</t>
  </si>
  <si>
    <t>357324120910</t>
  </si>
  <si>
    <t>192500900042</t>
  </si>
  <si>
    <t>SANDEEP</t>
  </si>
  <si>
    <t>NAND LAL</t>
  </si>
  <si>
    <t>821859607232</t>
  </si>
  <si>
    <t>192500900044</t>
  </si>
  <si>
    <t>SHIVAM BASSI</t>
  </si>
  <si>
    <t>280704958998</t>
  </si>
  <si>
    <t>192500900045</t>
  </si>
  <si>
    <t>SHIWANK GUPTA</t>
  </si>
  <si>
    <t>GIRISH GUPTA</t>
  </si>
  <si>
    <t>967655768853</t>
  </si>
  <si>
    <t>192500900047</t>
  </si>
  <si>
    <t>UJJWAL SHARMA</t>
  </si>
  <si>
    <t>SATISH KUMAR</t>
  </si>
  <si>
    <t>668149922296</t>
  </si>
  <si>
    <t>192500900050</t>
  </si>
  <si>
    <t>VIKAS THAKUR</t>
  </si>
  <si>
    <t>JAGDISH KUMAR</t>
  </si>
  <si>
    <t>365888809747</t>
  </si>
  <si>
    <t>192500900051</t>
  </si>
  <si>
    <t>VIKRAM CHANDEL</t>
  </si>
  <si>
    <t>KEWAL KRISHAN</t>
  </si>
  <si>
    <t>952626751911</t>
  </si>
  <si>
    <t>192500900052</t>
  </si>
  <si>
    <t>VISHAL SINGH</t>
  </si>
  <si>
    <t>SHASHIPAL SINGH</t>
  </si>
  <si>
    <t>416813884064</t>
  </si>
  <si>
    <t>192500900054</t>
  </si>
  <si>
    <t>YOGESH SHARMA</t>
  </si>
  <si>
    <t>SOHAN LAL SHARMA</t>
  </si>
  <si>
    <t>521371583164</t>
  </si>
  <si>
    <t>192500900055</t>
  </si>
  <si>
    <t>YOGRAJ</t>
  </si>
  <si>
    <t>HUKAM SINGH</t>
  </si>
  <si>
    <t>635080154478</t>
  </si>
  <si>
    <t>Ajay kumar</t>
  </si>
  <si>
    <t>Shyam lal</t>
  </si>
  <si>
    <t>600957951425</t>
  </si>
  <si>
    <t>Arun</t>
  </si>
  <si>
    <t>Amrjit Singh</t>
  </si>
  <si>
    <t>855463913983</t>
  </si>
  <si>
    <t>Aseem</t>
  </si>
  <si>
    <t>Nek mohd</t>
  </si>
  <si>
    <t>402131665213</t>
  </si>
  <si>
    <t>Atul Kumar Rohit</t>
  </si>
  <si>
    <t>Arun kumar</t>
  </si>
  <si>
    <t>246307243756</t>
  </si>
  <si>
    <t>Gautam</t>
  </si>
  <si>
    <t>Rakesh</t>
  </si>
  <si>
    <t>625162570462</t>
  </si>
  <si>
    <t>Himanshu Kumar</t>
  </si>
  <si>
    <t>Bharat Singh</t>
  </si>
  <si>
    <t>717355314213</t>
  </si>
  <si>
    <t>Kunal</t>
  </si>
  <si>
    <t>Mukandi lal</t>
  </si>
  <si>
    <t>986582246462</t>
  </si>
  <si>
    <t>Rohit kumar</t>
  </si>
  <si>
    <t>Amarjeet Yadav</t>
  </si>
  <si>
    <t>410905401524</t>
  </si>
  <si>
    <t>Sahil Sharma</t>
  </si>
  <si>
    <t>Mandeep Kumar</t>
  </si>
  <si>
    <t>608981333207</t>
  </si>
  <si>
    <t>SHUBHAM SINGH</t>
  </si>
  <si>
    <t>732329719191</t>
  </si>
  <si>
    <t>Sorabh dhariwal</t>
  </si>
  <si>
    <t>Jitender kumar</t>
  </si>
  <si>
    <t>365602920259</t>
  </si>
  <si>
    <t>Tushar</t>
  </si>
  <si>
    <t>Ashwani kumar</t>
  </si>
  <si>
    <t>571001446791</t>
  </si>
  <si>
    <t>Yogesh</t>
  </si>
  <si>
    <t>Pardeep singh</t>
  </si>
  <si>
    <t>841755470066</t>
  </si>
  <si>
    <t xml:space="preserve">GOVT. POLYTECHNIC NANAKPUR, PANCHKULA
TPO CELL
TOTAL PLACEMENT DATA OF PASSING OUT STUDENTS BATCH  -2022 UPTO JULY 2023
MECHANICAL   ENGG. </t>
  </si>
  <si>
    <t>STUDENTS PLACED WITH BATCH 2022 &amp; 2023/ RE-APPEAR</t>
  </si>
  <si>
    <t>DOUBLE PLACED STUDENTS/ RE-APPEAR</t>
  </si>
  <si>
    <t>ABHEY DEV VASHISHT</t>
  </si>
  <si>
    <t>AMIT KUMAR SHARMA</t>
  </si>
  <si>
    <t xml:space="preserve">SIGNUM WORLD CLASS PCB MANUFACTURER, BADDI, H.P.(SALARY-11000/- MONTH) </t>
  </si>
  <si>
    <t>SUDHIR DUBEY</t>
  </si>
  <si>
    <t>ELIGIBLE</t>
  </si>
  <si>
    <t>HIM TECHNOFORGE LTD, BADDI, H.P.
( SALARY-13000/- MONTH)</t>
  </si>
  <si>
    <t>ABHISHEK THAKUR</t>
  </si>
  <si>
    <t>JASWANT SINGH</t>
  </si>
  <si>
    <t>ALUTRONICS INDUSTRY  PVT. LTD.(SALARY- 11000/-MONTH)</t>
  </si>
  <si>
    <t>ANKIT SHUKLA</t>
  </si>
  <si>
    <t>SHAILENDER KUMAR SHUKLA</t>
  </si>
  <si>
    <t>ARSHDEEP SINGH</t>
  </si>
  <si>
    <t>RAJINDER SINGH</t>
  </si>
  <si>
    <t>BHARAT SHARMA</t>
  </si>
  <si>
    <t>UDAY PAL</t>
  </si>
  <si>
    <t>GURPREET SINGH</t>
  </si>
  <si>
    <t>SUBHASH CHAND</t>
  </si>
  <si>
    <t>HARMAN</t>
  </si>
  <si>
    <t>BHAG CHAND</t>
  </si>
  <si>
    <t>HIMANSHU MATHUR</t>
  </si>
  <si>
    <t>DHANI RAM</t>
  </si>
  <si>
    <t>HIMANSHU THAKUR</t>
  </si>
  <si>
    <t>HRITIK RANA</t>
  </si>
  <si>
    <t>ANANDSWROOP RANA</t>
  </si>
  <si>
    <t>JAI GOPAL</t>
  </si>
  <si>
    <t>AJMER SINGH</t>
  </si>
  <si>
    <t>KARAM SINGH</t>
  </si>
  <si>
    <t>LEKHRAJ</t>
  </si>
  <si>
    <t>BALDEV SINGH</t>
  </si>
  <si>
    <t>MANPREET SINGH BHASIN</t>
  </si>
  <si>
    <t>HARJIT SINGH</t>
  </si>
  <si>
    <t>HIM TECHNOFORGE LTD, BADDI, H.P.( SALARY-13000/- MONTH)</t>
  </si>
  <si>
    <t>MOHIT</t>
  </si>
  <si>
    <t>KARNAIL SINGH</t>
  </si>
  <si>
    <t>NARINDER SINGH</t>
  </si>
  <si>
    <t>JASBIR SINGH</t>
  </si>
  <si>
    <t>SHAILENDRA KUMAR</t>
  </si>
  <si>
    <t>PARAS</t>
  </si>
  <si>
    <t>PRATHAM DHIMAN</t>
  </si>
  <si>
    <t>RAJAN DHIMAN</t>
  </si>
  <si>
    <t>REETU</t>
  </si>
  <si>
    <t>BRISH PAL</t>
  </si>
  <si>
    <t>RITIK THAKUR</t>
  </si>
  <si>
    <t>AJIT SINGH</t>
  </si>
  <si>
    <t>UMESH KUMAR</t>
  </si>
  <si>
    <t>SITA RAM</t>
  </si>
  <si>
    <t>UTKARSH PANDEY</t>
  </si>
  <si>
    <t>VIMAL KUMAR PANDEY</t>
  </si>
  <si>
    <t>VIKAS</t>
  </si>
  <si>
    <t>MASTAN SINGH THAKUR</t>
  </si>
  <si>
    <t>1925001720005</t>
  </si>
  <si>
    <t xml:space="preserve">ASHWANI KUMAR </t>
  </si>
  <si>
    <t>SATYANARAYAN PASWAN</t>
  </si>
  <si>
    <t>1925001720006</t>
  </si>
  <si>
    <t>CHETAN SHARMA</t>
  </si>
  <si>
    <t>1925001720008</t>
  </si>
  <si>
    <t>DAVINDER THAKUR</t>
  </si>
  <si>
    <t xml:space="preserve">TARA CHAND </t>
  </si>
  <si>
    <t>1925001720010</t>
  </si>
  <si>
    <t>NIKHIL CHOUHAN</t>
  </si>
  <si>
    <t>RANBIR SINGH</t>
  </si>
  <si>
    <t>1925001720011</t>
  </si>
  <si>
    <t>PRINCE KUMAR SINGH</t>
  </si>
  <si>
    <t>BIRENDRA SINGH</t>
  </si>
  <si>
    <t>1925001720012</t>
  </si>
  <si>
    <t>RAVI KUMAR</t>
  </si>
  <si>
    <t>GANESH SHARMA</t>
  </si>
  <si>
    <t>1925001720013</t>
  </si>
  <si>
    <t xml:space="preserve">TRILOKI NATH </t>
  </si>
  <si>
    <t>1925001720014</t>
  </si>
  <si>
    <t>SATISH YADAV</t>
  </si>
  <si>
    <t>AMARJEET YADAV</t>
  </si>
  <si>
    <t>1925001720016</t>
  </si>
  <si>
    <t>JEET RAM</t>
  </si>
  <si>
    <t>1925001720017</t>
  </si>
  <si>
    <t>BALJEET</t>
  </si>
  <si>
    <t xml:space="preserve">GOVT. POLYTECHNIC NANAKPUR, PANCHKULA
TPO CELL
TOTAL PLACEMENT DATA OF PASSING OUT STUDENTS BATCH  -2021 UPTO JULY 2023
CIVIL ENGG. </t>
  </si>
  <si>
    <t>Roll no. 
(on Roll Students)</t>
  </si>
  <si>
    <t>STUDENTS PLACED WITH BATCH 2022 &amp; 2023</t>
  </si>
  <si>
    <t>ABHINAV CHOUDHARY</t>
  </si>
  <si>
    <t>546255190614</t>
  </si>
  <si>
    <t>LAKHVINDER SINGH</t>
  </si>
  <si>
    <t>934117404765</t>
  </si>
  <si>
    <t>VEER SINGH</t>
  </si>
  <si>
    <t>999275599709</t>
  </si>
  <si>
    <t>ABHISHEK DHIR</t>
  </si>
  <si>
    <t>AMAN DHIR</t>
  </si>
  <si>
    <t>CHANDRASHEKHAR  SINGH</t>
  </si>
  <si>
    <t>431552645947</t>
  </si>
  <si>
    <t>746364050925</t>
  </si>
  <si>
    <t>QES QUAL STRUCT ENGG. SOLUTION, DHAKOLI. (SALARY - 10,000/-MONTH)</t>
  </si>
  <si>
    <t>SATYENDRA BHARTI</t>
  </si>
  <si>
    <t>AMANDEEP SINGH</t>
  </si>
  <si>
    <t>PRITAM SINGH</t>
  </si>
  <si>
    <t>565754128558</t>
  </si>
  <si>
    <t>ANSHUM SHARMA</t>
  </si>
  <si>
    <t>SURMUKH SINGH</t>
  </si>
  <si>
    <t>582286725427</t>
  </si>
  <si>
    <t xml:space="preserve">CHANDERBHAN </t>
  </si>
  <si>
    <t>604256543857</t>
  </si>
  <si>
    <t>DEVANSH KAPALIA</t>
  </si>
  <si>
    <t>MANOJ KAPALIA</t>
  </si>
  <si>
    <t>DINKAR UJALA</t>
  </si>
  <si>
    <t>OM CHAND</t>
  </si>
  <si>
    <t>593336208351</t>
  </si>
  <si>
    <t>GAURAV KAUSHAL</t>
  </si>
  <si>
    <t>HARSH GOYAL</t>
  </si>
  <si>
    <t>PAWAN KUMAR GOYAL</t>
  </si>
  <si>
    <t>726411167067</t>
  </si>
  <si>
    <t>WELSPUN ENTERPRISES LTD , BADDI
(SALARY - 20,000/ PER MONTH)</t>
  </si>
  <si>
    <t>JASKARAN SINGH</t>
  </si>
  <si>
    <t>924150131046</t>
  </si>
  <si>
    <t>MANISH</t>
  </si>
  <si>
    <t>TEJBIR SINGH</t>
  </si>
  <si>
    <t>905222330888</t>
  </si>
  <si>
    <t>MANJOT SINGH</t>
  </si>
  <si>
    <t>GURJEET SINGH</t>
  </si>
  <si>
    <t>941590821472</t>
  </si>
  <si>
    <t>MOHIT BAKSHI</t>
  </si>
  <si>
    <t>439326104918</t>
  </si>
  <si>
    <t>MONU</t>
  </si>
  <si>
    <t>VINOD</t>
  </si>
  <si>
    <t>795230755567</t>
  </si>
  <si>
    <t>NARENDER SINGH</t>
  </si>
  <si>
    <t>NEERAJ CHOUDHARY</t>
  </si>
  <si>
    <t>SUNIL CHOUDHARY</t>
  </si>
  <si>
    <t>775918196115</t>
  </si>
  <si>
    <t>PRIYANSH DHIMAN</t>
  </si>
  <si>
    <t xml:space="preserve">SUSHIL KUMAR </t>
  </si>
  <si>
    <t>393641653398</t>
  </si>
  <si>
    <t>MAHAVIR</t>
  </si>
  <si>
    <t>RAHUL KUMAR</t>
  </si>
  <si>
    <t>HUKAM CHAND</t>
  </si>
  <si>
    <t>297433042617</t>
  </si>
  <si>
    <t>321191283590</t>
  </si>
  <si>
    <t>ROBIN</t>
  </si>
  <si>
    <t>MADAN RAWAL</t>
  </si>
  <si>
    <t>294002145523</t>
  </si>
  <si>
    <t>SAKSHAM CHAUHAN</t>
  </si>
  <si>
    <t>MEGHNATH</t>
  </si>
  <si>
    <t>352697464636</t>
  </si>
  <si>
    <t>SHUBHAM PANDEY</t>
  </si>
  <si>
    <t>KAMLESH PANDEY</t>
  </si>
  <si>
    <t>514694761322</t>
  </si>
  <si>
    <t>621345596380</t>
  </si>
  <si>
    <t>VARUN KUMAR RAGHUWANSHI</t>
  </si>
  <si>
    <t>RAM GOPAL</t>
  </si>
  <si>
    <t>841793238747</t>
  </si>
  <si>
    <t>SHARMA SINGH</t>
  </si>
  <si>
    <t>MALKIT SINGH</t>
  </si>
  <si>
    <t>YASHPREET SINGH</t>
  </si>
  <si>
    <t>RUPINDER SINGH</t>
  </si>
  <si>
    <t>GAGANDEEP</t>
  </si>
  <si>
    <t>RAM SINGH</t>
  </si>
  <si>
    <t>244190284918</t>
  </si>
  <si>
    <t>GOURAV</t>
  </si>
  <si>
    <t>973695915677</t>
  </si>
  <si>
    <t>DHARAMPAL</t>
  </si>
  <si>
    <t>725971240012</t>
  </si>
  <si>
    <t>CCPL GROUP ZIRAKPUR
(SALARY -2,00,000/-ANNUM)</t>
  </si>
  <si>
    <t>RANJIT KUMAR BHARTI</t>
  </si>
  <si>
    <t>RAJ KISHOR PRASAD</t>
  </si>
  <si>
    <t>809072129864</t>
  </si>
  <si>
    <t>RAVIKANT</t>
  </si>
  <si>
    <t>LAJJA RAM</t>
  </si>
  <si>
    <t>329969085778</t>
  </si>
  <si>
    <t>SIDDHARTH</t>
  </si>
  <si>
    <t>DESHBANDHU</t>
  </si>
  <si>
    <t>538842070820</t>
  </si>
  <si>
    <t>VAJINDER SINGH</t>
  </si>
  <si>
    <t>LEKH RAJ</t>
  </si>
  <si>
    <t>861340815730</t>
  </si>
  <si>
    <t xml:space="preserve">GOVT. POLYTECHNIC NANAKPUR, PANCHKULA
TPO CELL
TOTAL PLACEMENT DATA OF PASSING OUT STUDENTS BATCH  -2021 UPTO JULY 2023
COMPUTER   ENGG. </t>
  </si>
  <si>
    <t>Roll no. 
(ON ROLL )</t>
  </si>
  <si>
    <t>182500800004</t>
  </si>
  <si>
    <t>AKSHITA</t>
  </si>
  <si>
    <t>LAKHVINDER SHARMA</t>
  </si>
  <si>
    <t>752999815718</t>
  </si>
  <si>
    <t xml:space="preserve">B.TECH. </t>
  </si>
  <si>
    <t>182500800007</t>
  </si>
  <si>
    <t>ARJUN</t>
  </si>
  <si>
    <t>KRISHAN PAL</t>
  </si>
  <si>
    <t>915681384698</t>
  </si>
  <si>
    <t>182500800008</t>
  </si>
  <si>
    <t>ARVIND KUMAR</t>
  </si>
  <si>
    <t>896485623209</t>
  </si>
  <si>
    <t>633</t>
  </si>
  <si>
    <t xml:space="preserve">B.TECH </t>
  </si>
  <si>
    <t>182500800010</t>
  </si>
  <si>
    <t>BHAVNA</t>
  </si>
  <si>
    <t>PADAM SINGH</t>
  </si>
  <si>
    <t>397500983306</t>
  </si>
  <si>
    <t>182500800012</t>
  </si>
  <si>
    <t>DEV KUMAR</t>
  </si>
  <si>
    <t>870126959985</t>
  </si>
  <si>
    <t>182500800013</t>
  </si>
  <si>
    <t>DHARMENDER YADAV</t>
  </si>
  <si>
    <t>RAMA YADAV</t>
  </si>
  <si>
    <t>863337712506</t>
  </si>
  <si>
    <t>182500800014</t>
  </si>
  <si>
    <t>GAURAV SHARMA</t>
  </si>
  <si>
    <t>LATE GIRDHARI LAL</t>
  </si>
  <si>
    <t>475854322604</t>
  </si>
  <si>
    <t>622</t>
  </si>
  <si>
    <t>182500800015</t>
  </si>
  <si>
    <t>GAURAV VERMA</t>
  </si>
  <si>
    <t>RAJESH KUMAR VERMA</t>
  </si>
  <si>
    <t>854366352444</t>
  </si>
  <si>
    <t>594</t>
  </si>
  <si>
    <t>182500800016</t>
  </si>
  <si>
    <t>414888157841</t>
  </si>
  <si>
    <t>576</t>
  </si>
  <si>
    <t>ALUTRONICS INDUSTRIES JHARMAJRI, BADDI(SALARY- 10500/-MONTH)</t>
  </si>
  <si>
    <t>182500800018</t>
  </si>
  <si>
    <t>BHANGA SINGH</t>
  </si>
  <si>
    <t>487912004253</t>
  </si>
  <si>
    <t>531</t>
  </si>
  <si>
    <t>182500800021</t>
  </si>
  <si>
    <t>HIMANSHU KUMAR JHA</t>
  </si>
  <si>
    <t>SUDHIR JHA</t>
  </si>
  <si>
    <t>799407644412</t>
  </si>
  <si>
    <t>744</t>
  </si>
  <si>
    <t>182500800022</t>
  </si>
  <si>
    <t>HIMANSHU RAGHUVANSHI</t>
  </si>
  <si>
    <t>PARAMJEET SINGH</t>
  </si>
  <si>
    <t>329502856565</t>
  </si>
  <si>
    <t>534</t>
  </si>
  <si>
    <t>182500800023</t>
  </si>
  <si>
    <t>ISHA</t>
  </si>
  <si>
    <t>KARAM CHAND</t>
  </si>
  <si>
    <t>807520555129</t>
  </si>
  <si>
    <t>724</t>
  </si>
  <si>
    <t>182500800024</t>
  </si>
  <si>
    <t>ISHITA</t>
  </si>
  <si>
    <t>RANJIT SINGH</t>
  </si>
  <si>
    <t>617489821968</t>
  </si>
  <si>
    <t>832</t>
  </si>
  <si>
    <t>182500800025</t>
  </si>
  <si>
    <t>JAGTAR SINGH</t>
  </si>
  <si>
    <t>AMRIK SINGH</t>
  </si>
  <si>
    <t>793698807031</t>
  </si>
  <si>
    <t>555</t>
  </si>
  <si>
    <t>182500800026</t>
  </si>
  <si>
    <t>205322619520</t>
  </si>
  <si>
    <t>584</t>
  </si>
  <si>
    <t>182500800028</t>
  </si>
  <si>
    <t>SURJIT SINGH</t>
  </si>
  <si>
    <t>723385898221</t>
  </si>
  <si>
    <t>699</t>
  </si>
  <si>
    <t>182500800031</t>
  </si>
  <si>
    <t>CHARAN RAM</t>
  </si>
  <si>
    <t>960711395626</t>
  </si>
  <si>
    <t>588</t>
  </si>
  <si>
    <t>182500800034</t>
  </si>
  <si>
    <t>LOVJOT SINGH</t>
  </si>
  <si>
    <t>276916875247</t>
  </si>
  <si>
    <t>604</t>
  </si>
  <si>
    <t>182500800035</t>
  </si>
  <si>
    <t>LUBHESH NEGI</t>
  </si>
  <si>
    <t>216183696825</t>
  </si>
  <si>
    <t>600</t>
  </si>
  <si>
    <t>182500800036</t>
  </si>
  <si>
    <t>228463890533</t>
  </si>
  <si>
    <t>502</t>
  </si>
  <si>
    <t>182500800039</t>
  </si>
  <si>
    <t>MOHIT THAKUR</t>
  </si>
  <si>
    <t>351556189543</t>
  </si>
  <si>
    <t>556</t>
  </si>
  <si>
    <t>182500800042</t>
  </si>
  <si>
    <t>POOJA KUMARI</t>
  </si>
  <si>
    <t>NARINDER KASHYAP</t>
  </si>
  <si>
    <t>501241567093</t>
  </si>
  <si>
    <t>731</t>
  </si>
  <si>
    <t>182500800043</t>
  </si>
  <si>
    <t>785215903727</t>
  </si>
  <si>
    <t>800</t>
  </si>
  <si>
    <t>182500800044</t>
  </si>
  <si>
    <t>PRIYANKA RANI</t>
  </si>
  <si>
    <t>GURMUKH SINGH</t>
  </si>
  <si>
    <t>291319822749</t>
  </si>
  <si>
    <t>523</t>
  </si>
  <si>
    <t>182500800046</t>
  </si>
  <si>
    <t>RAVEENA</t>
  </si>
  <si>
    <t>KARAN PAL</t>
  </si>
  <si>
    <t>488487980343</t>
  </si>
  <si>
    <t>630</t>
  </si>
  <si>
    <t>182500800047</t>
  </si>
  <si>
    <t>RAVJOT SINGH</t>
  </si>
  <si>
    <t>SEHAJPREET SINGH</t>
  </si>
  <si>
    <t>897500390291</t>
  </si>
  <si>
    <t>566</t>
  </si>
  <si>
    <t>182500800049</t>
  </si>
  <si>
    <t>RESHMI KUMARI</t>
  </si>
  <si>
    <t>SANT SHARMA</t>
  </si>
  <si>
    <t>434696909640</t>
  </si>
  <si>
    <t>558</t>
  </si>
  <si>
    <t>182500800051</t>
  </si>
  <si>
    <t>SAHEJPREET SINGH</t>
  </si>
  <si>
    <t>AVTAR SINGH</t>
  </si>
  <si>
    <t>316258158902</t>
  </si>
  <si>
    <t>596</t>
  </si>
  <si>
    <t>182500800053</t>
  </si>
  <si>
    <t>SARANSH KHURANA</t>
  </si>
  <si>
    <t>RAM SWARUP KHURANA</t>
  </si>
  <si>
    <t>666342694750</t>
  </si>
  <si>
    <t>664</t>
  </si>
  <si>
    <t>182500800054</t>
  </si>
  <si>
    <t>SATVEER SINGH</t>
  </si>
  <si>
    <t>RAJ SINGH</t>
  </si>
  <si>
    <t>689567210458</t>
  </si>
  <si>
    <t>623</t>
  </si>
  <si>
    <t>182500800056</t>
  </si>
  <si>
    <t>SONAL CHAUHAN</t>
  </si>
  <si>
    <t>VISHWA NATH CHAUHAN</t>
  </si>
  <si>
    <t>213887443465</t>
  </si>
  <si>
    <t>592</t>
  </si>
  <si>
    <t>182500800062</t>
  </si>
  <si>
    <t>VIVEK</t>
  </si>
  <si>
    <t>BALDEV KUMAR</t>
  </si>
  <si>
    <t>307335203079</t>
  </si>
  <si>
    <t>674</t>
  </si>
  <si>
    <t>182500819001</t>
  </si>
  <si>
    <t>AMANPREET SINGH</t>
  </si>
  <si>
    <t>SUKHVINDER SINGH</t>
  </si>
  <si>
    <t>553</t>
  </si>
  <si>
    <t>182500819002</t>
  </si>
  <si>
    <t>BARINDER KUMAR</t>
  </si>
  <si>
    <t>182500819003</t>
  </si>
  <si>
    <t>JASMEET SINGH KHAMBA</t>
  </si>
  <si>
    <t>GURDEV SINGH</t>
  </si>
  <si>
    <t>642</t>
  </si>
  <si>
    <t>182500819004</t>
  </si>
  <si>
    <t>KARANVEER SINGH</t>
  </si>
  <si>
    <t>564</t>
  </si>
  <si>
    <t>182500819006</t>
  </si>
  <si>
    <t>PRIYANSHU SHARMA</t>
  </si>
  <si>
    <t>DAL CHAND SHARMA</t>
  </si>
  <si>
    <t>544</t>
  </si>
  <si>
    <t>182500819007</t>
  </si>
  <si>
    <t>ROHIT CHAUDHARY</t>
  </si>
  <si>
    <t>GURCHARAN</t>
  </si>
  <si>
    <t>572</t>
  </si>
  <si>
    <t>182500819008</t>
  </si>
  <si>
    <t>774995512006</t>
  </si>
  <si>
    <t>549</t>
  </si>
  <si>
    <t xml:space="preserve">GOVT. POLYTECHNIC NANAKPUR, PANCHKULA
TPO CELL
TOTAL PLACEMENT DATA OF PASSING OUT STUDENTS BATCH  -2021 UPTO JULY 2023
ELECTRICAL  ENGG. </t>
  </si>
  <si>
    <t>182500900001</t>
  </si>
  <si>
    <t>Abhilash Batti</t>
  </si>
  <si>
    <t>BHUPINDER SINGH</t>
  </si>
  <si>
    <t>881132794955</t>
  </si>
  <si>
    <t>182500900002</t>
  </si>
  <si>
    <t xml:space="preserve">Akshit Gupta </t>
  </si>
  <si>
    <t>SATISH GUPTA</t>
  </si>
  <si>
    <t>354881576660</t>
  </si>
  <si>
    <t>MULTIPAC INCROP.BAROTIWALA (SALARY- 12,000/-MONTH)</t>
  </si>
  <si>
    <t>182500900005</t>
  </si>
  <si>
    <t>Ashwani</t>
  </si>
  <si>
    <t>586481592636</t>
  </si>
  <si>
    <t>182500900010</t>
  </si>
  <si>
    <t>Govind Mishra</t>
  </si>
  <si>
    <t>SUMAN MISHRA</t>
  </si>
  <si>
    <t>323159216772</t>
  </si>
  <si>
    <t>182500900012</t>
  </si>
  <si>
    <t>Gurpreet singh</t>
  </si>
  <si>
    <t>277158830661</t>
  </si>
  <si>
    <t>182500900014</t>
  </si>
  <si>
    <t>603237430911</t>
  </si>
  <si>
    <t>182500900018</t>
  </si>
  <si>
    <t xml:space="preserve">Himanshu Sharma </t>
  </si>
  <si>
    <t>810551031285</t>
  </si>
  <si>
    <t>MVM  INDUSTRIES JHARMAJRI (SALARY - 15,000/-MONTH)</t>
  </si>
  <si>
    <t>182500900019</t>
  </si>
  <si>
    <t xml:space="preserve">Jagtar Singh </t>
  </si>
  <si>
    <t>HARPAL SINGH</t>
  </si>
  <si>
    <t>859179842576</t>
  </si>
  <si>
    <t>182500900020</t>
  </si>
  <si>
    <t xml:space="preserve">Jaswant Singh </t>
  </si>
  <si>
    <t>452658110327</t>
  </si>
  <si>
    <t>182500900021</t>
  </si>
  <si>
    <t>Jasvinder Singh</t>
  </si>
  <si>
    <t>973301529060</t>
  </si>
  <si>
    <t>SIGNUM WORLD CLASS PCB MANUFACTURER, BADDI(SALARY - 12,000/- MONTH)</t>
  </si>
  <si>
    <t>182500900022</t>
  </si>
  <si>
    <t>Jatin Mandhan</t>
  </si>
  <si>
    <t>CHARANJEET SINGH</t>
  </si>
  <si>
    <t>388276373108</t>
  </si>
  <si>
    <t>182500900024</t>
  </si>
  <si>
    <t>Karanveer Singh</t>
  </si>
  <si>
    <t>654308033616</t>
  </si>
  <si>
    <t>182500900025</t>
  </si>
  <si>
    <t>Krishan Mohan</t>
  </si>
  <si>
    <t>SURYA NARAYAN VERMA</t>
  </si>
  <si>
    <t>740288924451</t>
  </si>
  <si>
    <t>182500900028</t>
  </si>
  <si>
    <t>Major Singh</t>
  </si>
  <si>
    <t>876804686325</t>
  </si>
  <si>
    <t>182500900029</t>
  </si>
  <si>
    <t xml:space="preserve">manish </t>
  </si>
  <si>
    <t>JOGINDER</t>
  </si>
  <si>
    <t>553681594741</t>
  </si>
  <si>
    <t>182500900030</t>
  </si>
  <si>
    <t>Manish</t>
  </si>
  <si>
    <t>524331833471</t>
  </si>
  <si>
    <t>182500900031</t>
  </si>
  <si>
    <t xml:space="preserve">Manish </t>
  </si>
  <si>
    <t>JASBIR SINGH RAGHUVANSHI</t>
  </si>
  <si>
    <t>737901359477</t>
  </si>
  <si>
    <t>182500900032</t>
  </si>
  <si>
    <t xml:space="preserve">Manthan </t>
  </si>
  <si>
    <t>AMARJEET SINGH</t>
  </si>
  <si>
    <t>656322011266</t>
  </si>
  <si>
    <t>182500900033</t>
  </si>
  <si>
    <t xml:space="preserve">Mohit kumar </t>
  </si>
  <si>
    <t>JATINDER PAL SINGH</t>
  </si>
  <si>
    <t>545970527743</t>
  </si>
  <si>
    <t>182500900034</t>
  </si>
  <si>
    <t xml:space="preserve">Navneet singh Rana </t>
  </si>
  <si>
    <t>SURENDER SINGH</t>
  </si>
  <si>
    <t>807216656292</t>
  </si>
  <si>
    <t>182500900036</t>
  </si>
  <si>
    <t>Neeraj Shrivastav</t>
  </si>
  <si>
    <t>DHRUV KUMAR SHRIVASTAV</t>
  </si>
  <si>
    <t>560647195852</t>
  </si>
  <si>
    <t>182500900039</t>
  </si>
  <si>
    <t>Rahul</t>
  </si>
  <si>
    <t>YAD RAM</t>
  </si>
  <si>
    <t>654745675743</t>
  </si>
  <si>
    <t>182500900040</t>
  </si>
  <si>
    <t>857116688141</t>
  </si>
  <si>
    <t>182500900043</t>
  </si>
  <si>
    <t xml:space="preserve">Rajat kumar </t>
  </si>
  <si>
    <t>DES RAJ</t>
  </si>
  <si>
    <t>459678907031</t>
  </si>
  <si>
    <t>182500900044</t>
  </si>
  <si>
    <t>rampal</t>
  </si>
  <si>
    <t>BAWA RAM</t>
  </si>
  <si>
    <t>307064006481</t>
  </si>
  <si>
    <t>182500900045</t>
  </si>
  <si>
    <t>Ranbir singh</t>
  </si>
  <si>
    <t>LAJJA SINGH</t>
  </si>
  <si>
    <t>959191307442</t>
  </si>
  <si>
    <t>182500900047</t>
  </si>
  <si>
    <t>Ravi Kumar Chauhan</t>
  </si>
  <si>
    <t>RAJENDRA CHAUHAN</t>
  </si>
  <si>
    <t>664887530455</t>
  </si>
  <si>
    <t>182500900048</t>
  </si>
  <si>
    <t>rohit</t>
  </si>
  <si>
    <t>640239507315</t>
  </si>
  <si>
    <t>182500900050</t>
  </si>
  <si>
    <t>Sachin</t>
  </si>
  <si>
    <t>TEK SINGH</t>
  </si>
  <si>
    <t>676885996065</t>
  </si>
  <si>
    <t>182500900051</t>
  </si>
  <si>
    <t xml:space="preserve">Sagar </t>
  </si>
  <si>
    <t>ACHHER SINGH</t>
  </si>
  <si>
    <t>702923666778</t>
  </si>
  <si>
    <t>182500900055</t>
  </si>
  <si>
    <t>Sukhwinder Singh</t>
  </si>
  <si>
    <t>TRILOCHAN SINGH</t>
  </si>
  <si>
    <t>729656226751</t>
  </si>
  <si>
    <t>182500900057</t>
  </si>
  <si>
    <t xml:space="preserve">vikas Mehta </t>
  </si>
  <si>
    <t>RAVINDER SINGH MEHTA</t>
  </si>
  <si>
    <t>233944000122</t>
  </si>
  <si>
    <t>182500900058</t>
  </si>
  <si>
    <t xml:space="preserve">Vikrant </t>
  </si>
  <si>
    <t>DATA RAM</t>
  </si>
  <si>
    <t>895756845556</t>
  </si>
  <si>
    <t>182500900059</t>
  </si>
  <si>
    <t>Vinay kumar Singh</t>
  </si>
  <si>
    <t>RATNESH KUMAR SINGH</t>
  </si>
  <si>
    <t>469328956948</t>
  </si>
  <si>
    <t>182500900060</t>
  </si>
  <si>
    <t xml:space="preserve">Vinit kumar </t>
  </si>
  <si>
    <t>GURDYAL SINGH</t>
  </si>
  <si>
    <t>899292341936</t>
  </si>
  <si>
    <t>182500919001</t>
  </si>
  <si>
    <t>Abhishek Tondon</t>
  </si>
  <si>
    <t>OM PARKASH</t>
  </si>
  <si>
    <t>221010910710</t>
  </si>
  <si>
    <t>Nil</t>
  </si>
  <si>
    <t>182500919002</t>
  </si>
  <si>
    <t>Amit kumar</t>
  </si>
  <si>
    <t>NIRAJ KUMAR</t>
  </si>
  <si>
    <t>265224271420</t>
  </si>
  <si>
    <t>182500919003</t>
  </si>
  <si>
    <t>Gourav</t>
  </si>
  <si>
    <t>718149706572</t>
  </si>
  <si>
    <t>182500919005</t>
  </si>
  <si>
    <t xml:space="preserve">Mahesh kumar kashyap </t>
  </si>
  <si>
    <t>NARENDER PAL</t>
  </si>
  <si>
    <t>577927962271</t>
  </si>
  <si>
    <t>182500919006</t>
  </si>
  <si>
    <t xml:space="preserve">Manish kumar </t>
  </si>
  <si>
    <t>364488605902</t>
  </si>
  <si>
    <t>182500919008</t>
  </si>
  <si>
    <t xml:space="preserve">Utsav </t>
  </si>
  <si>
    <t>355752511907</t>
  </si>
  <si>
    <t>182500919009</t>
  </si>
  <si>
    <t xml:space="preserve">Varun kashyap </t>
  </si>
  <si>
    <t>HARI KRISHAN KASHYAP</t>
  </si>
  <si>
    <t>328096929552</t>
  </si>
  <si>
    <t>172500900008</t>
  </si>
  <si>
    <t>919897723731</t>
  </si>
  <si>
    <t xml:space="preserve">GOVT. POLYTECHNIC NANAKPUR, PANCHKULA
TPO CELL
TOTAL PLACEMENT DATA OF PASSING OUT STUDENTS BATCH  -2021 UPTO JULY 2023
MECHANICAL  ENGG. </t>
  </si>
  <si>
    <t>ADITYA SHARMA</t>
  </si>
  <si>
    <t>803491850378</t>
  </si>
  <si>
    <t>MVM INDUSTRIES JHARMAJRI, BADDI (SALARY- 15000/- MONTH)</t>
  </si>
  <si>
    <t>ANMOLPREET SINGH PUNJ</t>
  </si>
  <si>
    <t>SATINDER SINGH</t>
  </si>
  <si>
    <t>MILE STONE GEAR PVT. LTD , PARWANOO, H.P.  (SALARY- 12000/- MONTH)</t>
  </si>
  <si>
    <t>ANUPAM SHARMA</t>
  </si>
  <si>
    <t>RAJKUMAR SHARMA</t>
  </si>
  <si>
    <t>605412665632</t>
  </si>
  <si>
    <t>JTEKT, INDIA LTD, BAWAL REWARI, (SALARY- 15000/- MONTH)</t>
  </si>
  <si>
    <t>ARMAN MOHMMAD</t>
  </si>
  <si>
    <t>ATUL THAKUR</t>
  </si>
  <si>
    <t>SHYAM THAKUR</t>
  </si>
  <si>
    <t>BADAL KUMAR SINGH</t>
  </si>
  <si>
    <t>RATANESH KUMAR SINGH</t>
  </si>
  <si>
    <t>DEVANG OJHA</t>
  </si>
  <si>
    <t>KRIPA SHANKAR OJHA</t>
  </si>
  <si>
    <t>648645333941</t>
  </si>
  <si>
    <t>DHEERAJ</t>
  </si>
  <si>
    <t>GURBHAG</t>
  </si>
  <si>
    <t>DILPREET SINGH</t>
  </si>
  <si>
    <t>GURBACHAN SINGH</t>
  </si>
  <si>
    <t>DINESH</t>
  </si>
  <si>
    <t>469017462367</t>
  </si>
  <si>
    <t>BAJAJ AUTO LTD, PUNE(SALARY- 11500/ MONTH)</t>
  </si>
  <si>
    <t>GOURAV RANA</t>
  </si>
  <si>
    <t>OM PARKASH RANA</t>
  </si>
  <si>
    <t>HIMANSHU</t>
  </si>
  <si>
    <t>YASHWANT KUMAR</t>
  </si>
  <si>
    <t>HIMESH SHARMA</t>
  </si>
  <si>
    <t>LALIT SHARMA</t>
  </si>
  <si>
    <t>KARANDEEP SINGH</t>
  </si>
  <si>
    <t>SAJJAN SINGH</t>
  </si>
  <si>
    <t>KUNAL</t>
  </si>
  <si>
    <t>751263877442</t>
  </si>
  <si>
    <t>MOH JAVED</t>
  </si>
  <si>
    <t>MOH JAHID</t>
  </si>
  <si>
    <t>CHANDER MANI</t>
  </si>
  <si>
    <t>NASEEB SINGH</t>
  </si>
  <si>
    <t>NITIN SHARMA</t>
  </si>
  <si>
    <t>SUSHIL KUMAR</t>
  </si>
  <si>
    <t>PARMINDER CHOUDHARY</t>
  </si>
  <si>
    <t>DESH RAJ CHOUDHARY</t>
  </si>
  <si>
    <t>RAJAN SHARMA</t>
  </si>
  <si>
    <t>PRAMOD KUMAR</t>
  </si>
  <si>
    <t>RAKSHIT SHARMA</t>
  </si>
  <si>
    <t>RAJIV SHARMA</t>
  </si>
  <si>
    <t>RITIK DHIMAN</t>
  </si>
  <si>
    <t>GURPAL SINGH</t>
  </si>
  <si>
    <t>SAHIL SHARMA</t>
  </si>
  <si>
    <t>PHOOL CHAND SHARMA</t>
  </si>
  <si>
    <t>SAMEER</t>
  </si>
  <si>
    <t>SANGAM DUMEER</t>
  </si>
  <si>
    <t>SHIVAM CHOUDHARY</t>
  </si>
  <si>
    <t>SHIVAM CHOUDHRY</t>
  </si>
  <si>
    <t>RAVINDRA SINGH</t>
  </si>
  <si>
    <t>TARANVEER SINGH</t>
  </si>
  <si>
    <t>TARUN</t>
  </si>
  <si>
    <t>KANWAR PAL</t>
  </si>
  <si>
    <t>HIND ENGINEERING , RAMGARH, DERABASI</t>
  </si>
  <si>
    <t>201508501779</t>
  </si>
  <si>
    <t>ABHISHEK KUMAR PANDEY</t>
  </si>
  <si>
    <t>KRISHNA MOHAN PANDEY</t>
  </si>
  <si>
    <t>ABHISHEK NIGAM</t>
  </si>
  <si>
    <t>MUKESH NIGAM</t>
  </si>
  <si>
    <t>347141303640</t>
  </si>
  <si>
    <t>KHUSHI RAM</t>
  </si>
  <si>
    <t>BAJRANGI KUMAR</t>
  </si>
  <si>
    <t>BHARAT SHAH</t>
  </si>
  <si>
    <t>637231084312</t>
  </si>
  <si>
    <t>pawan kumar</t>
  </si>
  <si>
    <t>918456131712</t>
  </si>
  <si>
    <t>Narmail singh</t>
  </si>
  <si>
    <t>925084338161</t>
  </si>
  <si>
    <t>HIMANSHU PATEL</t>
  </si>
  <si>
    <t>KARTIK</t>
  </si>
  <si>
    <t>525984045842</t>
  </si>
  <si>
    <t>SIGNUM WORLD CLASS PCB, MANUFACTURER, BADDI(SALARY- 12000/- MONTH)</t>
  </si>
  <si>
    <t>LALIT</t>
  </si>
  <si>
    <t>SUBHAS CHAND</t>
  </si>
  <si>
    <t>NAVEEN SHARMA</t>
  </si>
  <si>
    <t xml:space="preserve"> Rakesh sharma</t>
  </si>
  <si>
    <t>979343220710</t>
  </si>
  <si>
    <t>RISHI RAJ</t>
  </si>
  <si>
    <t>ROHAN</t>
  </si>
  <si>
    <t>Naresh Kumar</t>
  </si>
  <si>
    <t>504188925834</t>
  </si>
  <si>
    <t>ROHIT VERMA</t>
  </si>
  <si>
    <t>SUBHASH CHANDER</t>
  </si>
  <si>
    <t>367267581172</t>
  </si>
  <si>
    <t>EICHER INDUSTRIES PARWANOO, (SALARY- 12000/- MONTH)</t>
  </si>
  <si>
    <t>Manpal</t>
  </si>
  <si>
    <t>526698811473</t>
  </si>
  <si>
    <t>NOIDA AIR DRONE, NOIDA U.P.(SALARY- 14000/- MONTH)</t>
  </si>
  <si>
    <t>KULDEEP KUMAR</t>
  </si>
  <si>
    <t>SUBHASH KUMAR</t>
  </si>
  <si>
    <t xml:space="preserve">GOVT. POLYTECHNIC NANAKPUR, PANCHKULA
TPO CELL
TOTAL PLACEMENT DATA OF PASSING OUT STUDENTS BATCH  - 2023
MECHANICAL  ENGG. </t>
  </si>
  <si>
    <t xml:space="preserve">Aadhar No. </t>
  </si>
  <si>
    <t>1st year 
1500</t>
  </si>
  <si>
    <t>3rd
1125</t>
  </si>
  <si>
    <t>4th
1175</t>
  </si>
  <si>
    <t>5th
1275</t>
  </si>
  <si>
    <t>6th
1000</t>
  </si>
  <si>
    <t>TOTAL ELIGBLE STUDENTS IN 2023</t>
  </si>
  <si>
    <t>PLACEMENT IN 2023</t>
  </si>
  <si>
    <t xml:space="preserve">13.09.2023 Placement in HMT </t>
  </si>
  <si>
    <t>202501700002</t>
  </si>
  <si>
    <t>ABHAY KUMAR</t>
  </si>
  <si>
    <t>RAMESH</t>
  </si>
  <si>
    <t>202501700004</t>
  </si>
  <si>
    <t>ADITYA KUMAR</t>
  </si>
  <si>
    <t xml:space="preserve">INDO FARM EQUIPMENT LIMITED, BADDI(SALARY- 13500/-MONTH) </t>
  </si>
  <si>
    <t>202501700005</t>
  </si>
  <si>
    <t>ADNAN KHAN</t>
  </si>
  <si>
    <t>IRFAN KHAN</t>
  </si>
  <si>
    <t>202501700006</t>
  </si>
  <si>
    <t>AJAY DHIMAN</t>
  </si>
  <si>
    <t>BHUPINDER KUMAR</t>
  </si>
  <si>
    <t>202501700007</t>
  </si>
  <si>
    <t>AKHIL</t>
  </si>
  <si>
    <t>RAVINDER</t>
  </si>
  <si>
    <t>202501700008</t>
  </si>
  <si>
    <t>AKSHAY SHARMA</t>
  </si>
  <si>
    <t>BHUPENDRA</t>
  </si>
  <si>
    <t>202501700009</t>
  </si>
  <si>
    <t>ASHWANI</t>
  </si>
  <si>
    <t>RAJKUMAR</t>
  </si>
  <si>
    <t>202501700011</t>
  </si>
  <si>
    <t>DHRUV SAINI</t>
  </si>
  <si>
    <t>SANJAY SAINI</t>
  </si>
  <si>
    <t>202501700012</t>
  </si>
  <si>
    <t>DIVYANSHU RAI</t>
  </si>
  <si>
    <t>VINAY RAI</t>
  </si>
  <si>
    <t>202501700016</t>
  </si>
  <si>
    <t>HARMAN SINGH</t>
  </si>
  <si>
    <t>202501700017</t>
  </si>
  <si>
    <t>HARSH</t>
  </si>
  <si>
    <t>SUKHDEV</t>
  </si>
  <si>
    <t>202501700020</t>
  </si>
  <si>
    <t>JAPNEET SINGH</t>
  </si>
  <si>
    <t>HMT Machine Tools Ltd. Pinjore</t>
  </si>
  <si>
    <t>202501700021</t>
  </si>
  <si>
    <t>KANWAR SURYANSH SINGH</t>
  </si>
  <si>
    <t>KAMAL KISHORE KANWAR</t>
  </si>
  <si>
    <t>202501700025</t>
  </si>
  <si>
    <t>NAMAN</t>
  </si>
  <si>
    <t>202501700026</t>
  </si>
  <si>
    <t>NAMAN SHARMA</t>
  </si>
  <si>
    <t>RAJAN KUMAR SHARMA</t>
  </si>
  <si>
    <t>202501700029</t>
  </si>
  <si>
    <t>NILESH PATEL</t>
  </si>
  <si>
    <t>CHANDER SHEKHAR</t>
  </si>
  <si>
    <t>202501700030</t>
  </si>
  <si>
    <t>NISHANT KUMAR PATEL</t>
  </si>
  <si>
    <t>MAHESH PATEL</t>
  </si>
  <si>
    <t>202501700035</t>
  </si>
  <si>
    <t>RAVIKANT KUMAR</t>
  </si>
  <si>
    <t>CHANDESHWAR PASWAN</t>
  </si>
  <si>
    <t>202501700036</t>
  </si>
  <si>
    <t>RAVINDER KAUR</t>
  </si>
  <si>
    <t>HARDEV SINGH</t>
  </si>
  <si>
    <t>202501700037</t>
  </si>
  <si>
    <t>REHAN KHAN</t>
  </si>
  <si>
    <t>ARUN</t>
  </si>
  <si>
    <t>202501700039</t>
  </si>
  <si>
    <t>HARI RAM</t>
  </si>
  <si>
    <t>202501700041</t>
  </si>
  <si>
    <t>SHAGUN</t>
  </si>
  <si>
    <t>CHANDRA PAL</t>
  </si>
  <si>
    <t>202501700042</t>
  </si>
  <si>
    <t>MANOJ KUMAR SHARMA</t>
  </si>
  <si>
    <t>202501700043</t>
  </si>
  <si>
    <t>SIMRANJEET SINGH</t>
  </si>
  <si>
    <t>202501700044</t>
  </si>
  <si>
    <t>SURAJ SINGH</t>
  </si>
  <si>
    <t>JAY RAM SINGH</t>
  </si>
  <si>
    <t>202501700045</t>
  </si>
  <si>
    <t>TINKU</t>
  </si>
  <si>
    <t>LEKH RAM</t>
  </si>
  <si>
    <t>202501700046</t>
  </si>
  <si>
    <t>UJJWAL CHOUHAN</t>
  </si>
  <si>
    <t>MADAN</t>
  </si>
  <si>
    <t>202501700050</t>
  </si>
  <si>
    <t>202501721003</t>
  </si>
  <si>
    <t>ANSHUMAN SINGH</t>
  </si>
  <si>
    <t>AJAY SINGH</t>
  </si>
  <si>
    <t>202501721004</t>
  </si>
  <si>
    <t>ARYAN SHARMA</t>
  </si>
  <si>
    <t>202501721008</t>
  </si>
  <si>
    <t>DINESH PANCHAL</t>
  </si>
  <si>
    <t>MAHINDER LAL</t>
  </si>
  <si>
    <t>202501721010</t>
  </si>
  <si>
    <t>HARVINDER SINGH</t>
  </si>
  <si>
    <t>202501721013</t>
  </si>
  <si>
    <t>MUKUL RAJ</t>
  </si>
  <si>
    <t>RAKESH SINGH</t>
  </si>
  <si>
    <t>202501721015</t>
  </si>
  <si>
    <t xml:space="preserve">GOVT. POLYTECHNIC NANAKPUR, PANCHKULA
TPO CELL
TOTAL PLACEMENT DATA OF PASSING OUT STUDENTS BATCH  - 2023
ELECTRICAL  ENGG. </t>
  </si>
  <si>
    <t>Aadhar Card</t>
  </si>
  <si>
    <t>3rd
1075</t>
  </si>
  <si>
    <t>4th
1050</t>
  </si>
  <si>
    <t>5th
1225</t>
  </si>
  <si>
    <t>6th
900</t>
  </si>
  <si>
    <t xml:space="preserve">STUDENTS PLACED WITH BATCH 2023/RE-APPAER </t>
  </si>
  <si>
    <t>ABHIJIT BHAGAL</t>
  </si>
  <si>
    <t>KULWANT KUMAR</t>
  </si>
  <si>
    <t>MAIN PAL</t>
  </si>
  <si>
    <t>KANDHARI BEVEREGES PVT. LTD SAHA, AMBALA(SALARY- 15000/-MONTH)</t>
  </si>
  <si>
    <t>SUNDER SINGH</t>
  </si>
  <si>
    <t>ABHITEJ SINGH</t>
  </si>
  <si>
    <t>DHARAM SINGH</t>
  </si>
  <si>
    <t>AKASH</t>
  </si>
  <si>
    <t>RAJENDER</t>
  </si>
  <si>
    <t>COTMAC ELECTRONICS PVT. LTD, PANCHKULA (SALARY - 13000/-MONTH)</t>
  </si>
  <si>
    <t>SUBHASH PRASAD</t>
  </si>
  <si>
    <t>AMANDEEP</t>
  </si>
  <si>
    <t>KAMAL CHAND</t>
  </si>
  <si>
    <t>BAHADUR SINGH</t>
  </si>
  <si>
    <t>SATNAM SINGH</t>
  </si>
  <si>
    <t>EPL LIMITED NALAGARH(SALRY- 13000/- MONTH)</t>
  </si>
  <si>
    <t>CHETAN VERMA</t>
  </si>
  <si>
    <t>SOHAN LAL</t>
  </si>
  <si>
    <t>MICROTEK INTERNATIONAL PVT. LTD (SALARY - 15000/- MONTH)</t>
  </si>
  <si>
    <t>ABHILAKH KUMAR</t>
  </si>
  <si>
    <t>GURPREET THAKUR</t>
  </si>
  <si>
    <t>NARESH THAKUR</t>
  </si>
  <si>
    <t>JITENDER SINGH</t>
  </si>
  <si>
    <t>KAPIL</t>
  </si>
  <si>
    <t>ANIRUDH</t>
  </si>
  <si>
    <t>KARTIK SHARMA</t>
  </si>
  <si>
    <t>KULDEEP BILUNG</t>
  </si>
  <si>
    <t>SANJAY BILUNG</t>
  </si>
  <si>
    <t>PURSHOTAM</t>
  </si>
  <si>
    <t>MANINDER SINGH</t>
  </si>
  <si>
    <t>MOHD. AMAAN</t>
  </si>
  <si>
    <t>GUFFAR</t>
  </si>
  <si>
    <t>NAVJOT SINGH</t>
  </si>
  <si>
    <t>YADVINDER PAL</t>
  </si>
  <si>
    <t>HARBANS LAL</t>
  </si>
  <si>
    <t>RAJA KUMAR</t>
  </si>
  <si>
    <t>BHAGWAN LAL SINGH</t>
  </si>
  <si>
    <t>RAVI UPPAL</t>
  </si>
  <si>
    <t>BHUPINDER SINGH UPPAL</t>
  </si>
  <si>
    <t>REETIK SAINI</t>
  </si>
  <si>
    <t>SARVESH</t>
  </si>
  <si>
    <t>RAMBIR SINGH</t>
  </si>
  <si>
    <t>Satish Kumar</t>
  </si>
  <si>
    <t>SHAILESH KUMAR</t>
  </si>
  <si>
    <t>RAJESHWAR PRASAD</t>
  </si>
  <si>
    <t>SHIVANG</t>
  </si>
  <si>
    <t>5057-5502- 5133</t>
  </si>
  <si>
    <t>SHUBHAM KUMAR</t>
  </si>
  <si>
    <t>NAGESHWAR BHAGAT</t>
  </si>
  <si>
    <t>UJJWAL KUMAR</t>
  </si>
  <si>
    <t>SAHIB MISHRA</t>
  </si>
  <si>
    <t>YUVRAJ SHARMA</t>
  </si>
  <si>
    <t>DEEPNARAYAN RAY</t>
  </si>
  <si>
    <t>Akash kumar verma</t>
  </si>
  <si>
    <t>Motichand verma</t>
  </si>
  <si>
    <t>Aman</t>
  </si>
  <si>
    <t>Magar singh</t>
  </si>
  <si>
    <t>Amit singh</t>
  </si>
  <si>
    <t>Punyadev singh</t>
  </si>
  <si>
    <t>DEEPAK THAKUR</t>
  </si>
  <si>
    <t>PARMANAND THAKUR</t>
  </si>
  <si>
    <t>Deepu Kumar sah</t>
  </si>
  <si>
    <t>Budhdev sah</t>
  </si>
  <si>
    <t>Dhiraj singh</t>
  </si>
  <si>
    <t>Bhanu prakash singh</t>
  </si>
  <si>
    <t>Jai Dev</t>
  </si>
  <si>
    <t>Ramesh kumar</t>
  </si>
  <si>
    <t>Karan Kumar</t>
  </si>
  <si>
    <t>Arun Singh</t>
  </si>
  <si>
    <t>Karan thakur</t>
  </si>
  <si>
    <t>Deep thakur</t>
  </si>
  <si>
    <t>Niraj Singh</t>
  </si>
  <si>
    <t>Yogendra singh</t>
  </si>
  <si>
    <t>Pawan kumar</t>
  </si>
  <si>
    <t>Sh. Kesho ram</t>
  </si>
  <si>
    <t>Raman</t>
  </si>
  <si>
    <t>Nageshwar Jha</t>
  </si>
  <si>
    <t>Sahil Chauhan</t>
  </si>
  <si>
    <t>Duni Chand</t>
  </si>
  <si>
    <t>Sudhanshu Sharma</t>
  </si>
  <si>
    <t>Laxmi Narayan Sharma</t>
  </si>
  <si>
    <t>Tushar Sharma</t>
  </si>
  <si>
    <t>Joginder Sharma</t>
  </si>
  <si>
    <t>7100 8641 3729</t>
  </si>
  <si>
    <t>Vishal Sharma</t>
  </si>
  <si>
    <t>Kamal Kumar</t>
  </si>
  <si>
    <t xml:space="preserve">GOVT. POLYTECHNIC NANAKPUR, PANCHKULA
TPO CELL
TOTAL PLACEMENT DATA OF PASSING OUT STUDENTS BATCH  - 2023
COMPUTER ENGG. </t>
  </si>
  <si>
    <t xml:space="preserve">1st year
1425 </t>
  </si>
  <si>
    <t>3rd
975</t>
  </si>
  <si>
    <t>4th
975</t>
  </si>
  <si>
    <t>5th
1150</t>
  </si>
  <si>
    <t>6th
850</t>
  </si>
  <si>
    <t>ADITYA PUNJ</t>
  </si>
  <si>
    <t>PARAMJIT SINGH</t>
  </si>
  <si>
    <t>AMAAN KHAN</t>
  </si>
  <si>
    <t>AMAN</t>
  </si>
  <si>
    <t>COTMAC ELECTRONICS Pvt Ltd. PANCHKULA (SALARY- 15000/-MONTH)</t>
  </si>
  <si>
    <t>NIRANJAN GIRI</t>
  </si>
  <si>
    <t>ATUL KUMAR</t>
  </si>
  <si>
    <t>CHIRAG</t>
  </si>
  <si>
    <t>BRAHAM PARKASH</t>
  </si>
  <si>
    <t>DAVINDER</t>
  </si>
  <si>
    <t>NARESH</t>
  </si>
  <si>
    <t>GOUTAM</t>
  </si>
  <si>
    <t>SHIV NATH</t>
  </si>
  <si>
    <t>HARIDEV KUMAR SAH</t>
  </si>
  <si>
    <t>UMESH KUMAR SAH</t>
  </si>
  <si>
    <t>PREETPAL SINGH</t>
  </si>
  <si>
    <t>HEM LATA</t>
  </si>
  <si>
    <t>MAM RAJ</t>
  </si>
  <si>
    <t>JYOTI BANSAL</t>
  </si>
  <si>
    <t>PURSHOTAM BANSAL</t>
  </si>
  <si>
    <t>GHANSHYAM</t>
  </si>
  <si>
    <t>KANIKA</t>
  </si>
  <si>
    <t>KUNAL KUNDLASS</t>
  </si>
  <si>
    <t>NAKUL SHARDA</t>
  </si>
  <si>
    <t>MUKESH SHARDA</t>
  </si>
  <si>
    <t>NAZIRA</t>
  </si>
  <si>
    <t>NIGAM</t>
  </si>
  <si>
    <t>PAPPU</t>
  </si>
  <si>
    <t>NIKITA</t>
  </si>
  <si>
    <t>VIRENDER SINGH</t>
  </si>
  <si>
    <t>SHAKTI CHAND</t>
  </si>
  <si>
    <t>PARDEEP KAUR</t>
  </si>
  <si>
    <t>PRIYANSHU RANGA</t>
  </si>
  <si>
    <t>ASHOK RANGA</t>
  </si>
  <si>
    <t>RACHIT</t>
  </si>
  <si>
    <t>BALVIR SINGH</t>
  </si>
  <si>
    <t>RAGHAV VERMA</t>
  </si>
  <si>
    <t>PARMOD KUMAR VERMA</t>
  </si>
  <si>
    <t>SURJIT KUMAR</t>
  </si>
  <si>
    <t>SAMRITI DHIMAN</t>
  </si>
  <si>
    <t>SAURAV</t>
  </si>
  <si>
    <t>PARSHOTAM LAL</t>
  </si>
  <si>
    <t>SPARSH BHANOT</t>
  </si>
  <si>
    <t>SANJEEV SHARMA</t>
  </si>
  <si>
    <t>SUNAINA DEVI</t>
  </si>
  <si>
    <t>TAMANNA</t>
  </si>
  <si>
    <t>USHA RANI</t>
  </si>
  <si>
    <t>NITERPAL SINGH</t>
  </si>
  <si>
    <t>VINIT LAKHI</t>
  </si>
  <si>
    <t>VISHAWAS</t>
  </si>
  <si>
    <t>GURDEV</t>
  </si>
  <si>
    <t>BODH RAJ</t>
  </si>
  <si>
    <t>YASH</t>
  </si>
  <si>
    <t>YOGESH</t>
  </si>
  <si>
    <t>AJAY DIVAKAR</t>
  </si>
  <si>
    <t>AMAN SEMWAL</t>
  </si>
  <si>
    <t>CHANDNI</t>
  </si>
  <si>
    <t>MANIKSHIT THAKUR</t>
  </si>
  <si>
    <t>RAJNEESH THAKUR</t>
  </si>
  <si>
    <t>SAHIL KR. BARANWAL</t>
  </si>
  <si>
    <t>SONU KUMAR</t>
  </si>
  <si>
    <t xml:space="preserve">Total  Admissions in  Batch 2020-2023
Civil  Engg. </t>
  </si>
  <si>
    <t xml:space="preserve">Total Dropout Students   of Batch 2020-2023
Civil Engg. </t>
  </si>
  <si>
    <t xml:space="preserve">Total Onroll Students in Final Year  Batch 2020-2023
Civil  Engg. </t>
  </si>
  <si>
    <t xml:space="preserve">Total  Placed Students  Batch 2020-2023
Civil  Engg. </t>
  </si>
  <si>
    <t xml:space="preserve">Total Eligible Students for Placement  of Batch 2020-2023
Civil Engg. </t>
  </si>
  <si>
    <t xml:space="preserve">Total   Interested Students  in Higher Education  of Batch 2020-2023
Civil Engg. </t>
  </si>
  <si>
    <t xml:space="preserve">Total Interested Students in Own Work of Batch 2020-2023
Civil Engg. </t>
  </si>
  <si>
    <t xml:space="preserve">Total Re- Appear Students Placed of Batch 
2020-2023
Civil Engg. </t>
  </si>
  <si>
    <t>Branch</t>
  </si>
  <si>
    <t>Contact no</t>
  </si>
  <si>
    <t xml:space="preserve">Contact no./
father no. </t>
  </si>
  <si>
    <t>Board RollNo</t>
  </si>
  <si>
    <t>Name</t>
  </si>
  <si>
    <t>Father's Name</t>
  </si>
  <si>
    <t>Mobile</t>
  </si>
  <si>
    <t>Roll No.</t>
  </si>
  <si>
    <t>1st</t>
  </si>
  <si>
    <t>SR. NO.</t>
  </si>
  <si>
    <t>Civil Engg.</t>
  </si>
  <si>
    <t>192500700002</t>
  </si>
  <si>
    <t>AKSHAT PANWAR</t>
  </si>
  <si>
    <t>PANKAJ KUMAR</t>
  </si>
  <si>
    <t xml:space="preserve">RAHUL </t>
  </si>
  <si>
    <t xml:space="preserve">SATYAWAN </t>
  </si>
  <si>
    <t>202500700025</t>
  </si>
  <si>
    <t>KAVITA</t>
  </si>
  <si>
    <t>BALRAM</t>
  </si>
  <si>
    <t>Total</t>
  </si>
  <si>
    <t>202500700016</t>
  </si>
  <si>
    <t>DIMPLE THAKUR</t>
  </si>
  <si>
    <t>RAMPRATAP</t>
  </si>
  <si>
    <t>202500700019</t>
  </si>
  <si>
    <t>JAGPAL</t>
  </si>
  <si>
    <t>202500700020</t>
  </si>
  <si>
    <t>ANIL SHARMA</t>
  </si>
  <si>
    <t>202500700036</t>
  </si>
  <si>
    <t>REENU THAPA</t>
  </si>
  <si>
    <t>PADAM THAPA</t>
  </si>
  <si>
    <t>202500700012</t>
  </si>
  <si>
    <t>DALJEET SINGH</t>
  </si>
  <si>
    <t>BALBEER SINGH</t>
  </si>
  <si>
    <t>202500700028</t>
  </si>
  <si>
    <t>LOVELY</t>
  </si>
  <si>
    <t>ATAMENDRA SINGH</t>
  </si>
  <si>
    <t>202500721005</t>
  </si>
  <si>
    <t>HEMANT</t>
  </si>
  <si>
    <t>HEM RAJ</t>
  </si>
  <si>
    <t>202500721008</t>
  </si>
  <si>
    <t>PEEYUSH</t>
  </si>
  <si>
    <t>RAM KISHAN</t>
  </si>
  <si>
    <t>AMAN CHANDEL</t>
  </si>
  <si>
    <t>MANGAT RAM</t>
  </si>
  <si>
    <t>202500700044</t>
  </si>
  <si>
    <t>VEENU THAPA</t>
  </si>
  <si>
    <t>202500700014</t>
  </si>
  <si>
    <t>DEEPIKA</t>
  </si>
  <si>
    <t>GITA RAM</t>
  </si>
  <si>
    <t>202500700045</t>
  </si>
  <si>
    <t>YASH RANA</t>
  </si>
  <si>
    <t>NARENDER SINGH RANA</t>
  </si>
  <si>
    <t>ABHISHEK RANA</t>
  </si>
  <si>
    <t>GURBHAG SINGH</t>
  </si>
  <si>
    <t>ARCHIT MANRAI</t>
  </si>
  <si>
    <t>PARVEEN KUMAR MANRAI</t>
  </si>
  <si>
    <t>202500721003</t>
  </si>
  <si>
    <t>DAKSHDEEP SINGH</t>
  </si>
  <si>
    <t>AYUSH KAINTH</t>
  </si>
  <si>
    <t>202500721006</t>
  </si>
  <si>
    <t>ISHANT KUMAR</t>
  </si>
  <si>
    <t>RANDHIR KUMAR SINGH</t>
  </si>
  <si>
    <t>202500700017</t>
  </si>
  <si>
    <t>EHASAN MIYAN</t>
  </si>
  <si>
    <t>BHUTU MIYAN</t>
  </si>
  <si>
    <t>202500721004</t>
  </si>
  <si>
    <t>GURSIMRANJEET SINGH</t>
  </si>
  <si>
    <t>KULWANT SINGH</t>
  </si>
  <si>
    <t>BHANU PARTAP</t>
  </si>
  <si>
    <t>DHARAMBIR SINGH</t>
  </si>
  <si>
    <t>RAMESHWAR SINGH</t>
  </si>
  <si>
    <t>202500721017</t>
  </si>
  <si>
    <t>DEVINDER KUMAR</t>
  </si>
  <si>
    <t>202500721015</t>
  </si>
  <si>
    <t>SONU KUMAR SINGH</t>
  </si>
  <si>
    <t>DINESH SINGH</t>
  </si>
  <si>
    <t>GAUTAM NATH</t>
  </si>
  <si>
    <t>RAM RATTAN</t>
  </si>
  <si>
    <t>HARPREET SINGH</t>
  </si>
  <si>
    <t>JAGPAL SINGH</t>
  </si>
  <si>
    <t>DEV DUTT</t>
  </si>
  <si>
    <t>LABH SINGH</t>
  </si>
  <si>
    <t>MAJOR SINGH</t>
  </si>
  <si>
    <t>MANSHIV KUMAR</t>
  </si>
  <si>
    <t>BISHAN CHAND</t>
  </si>
  <si>
    <t>MUKESH</t>
  </si>
  <si>
    <t>KAMLESH KUMAR</t>
  </si>
  <si>
    <t>KARANDEEP</t>
  </si>
  <si>
    <t>SHARVAN LAL</t>
  </si>
  <si>
    <t>RAJAN MEHTA</t>
  </si>
  <si>
    <t>GURNAM SINGH</t>
  </si>
  <si>
    <t>RISHMA DEVI</t>
  </si>
  <si>
    <t>VIJAY SINGH</t>
  </si>
  <si>
    <t>MANJEET</t>
  </si>
  <si>
    <t>RAGHUVEER SINGH</t>
  </si>
  <si>
    <t>ARUN KUMAR SINHA</t>
  </si>
  <si>
    <t>RAHUL TANWAR</t>
  </si>
  <si>
    <t>NARATA RAM</t>
  </si>
  <si>
    <t xml:space="preserve">SAMEER </t>
  </si>
  <si>
    <t>SUKHWINDER SINGH</t>
  </si>
  <si>
    <t>DHYAN CHAND</t>
  </si>
  <si>
    <t>ROHIT</t>
  </si>
  <si>
    <t>AVESH</t>
  </si>
  <si>
    <t>SATYAWAN SINGH</t>
  </si>
  <si>
    <t>SAMARJEET SINGH</t>
  </si>
  <si>
    <t>ARPIT GUPTA</t>
  </si>
  <si>
    <t>SOURAV</t>
  </si>
  <si>
    <t>RUSTAM</t>
  </si>
  <si>
    <t>UDAY GOPE</t>
  </si>
  <si>
    <t>VEENU</t>
  </si>
  <si>
    <t>VINAY DAHIYA</t>
  </si>
  <si>
    <t>ASHOK DAHIYA</t>
  </si>
  <si>
    <t>HEMRAJ</t>
  </si>
  <si>
    <t xml:space="preserve">MEHUL </t>
  </si>
  <si>
    <t xml:space="preserve">PEEYUSH </t>
  </si>
  <si>
    <t>RAMANAND PRASAD</t>
  </si>
  <si>
    <t>BHUSHAN RAY</t>
  </si>
  <si>
    <t>RUPESH THAKUR</t>
  </si>
  <si>
    <t>SAJAN KUMAR</t>
  </si>
  <si>
    <t>SHIVNANDAN SAH</t>
  </si>
  <si>
    <t xml:space="preserve">JITENDER </t>
  </si>
  <si>
    <t>SONU KR. SINGH</t>
  </si>
  <si>
    <t xml:space="preserve">GOVT. POLYTECHNIC NANAKPUR PANCHKULA
TPO CELL 
PLACEMENT LIST OF BATCH 2020-2023 </t>
  </si>
  <si>
    <t>STUDENTS PLACED WITH BATCH 2023/RE-APPEAR</t>
  </si>
  <si>
    <t>Civil Engg</t>
  </si>
  <si>
    <t>USD ENGINEER PVT. LTD, CHANDIGARH(SALARY- 12000/-MONTH)</t>
  </si>
  <si>
    <t>ANILVATS ASSOCIATES, PANCHKULA(SALARY-13500/- MONTH)</t>
  </si>
  <si>
    <t>AJAY PUNIANI, CHANDIGARH(SALARY- 15000/- MONTH)</t>
  </si>
  <si>
    <t>Computer
Engg</t>
  </si>
  <si>
    <t>Vishwas</t>
  </si>
  <si>
    <t>Rajni devi</t>
  </si>
  <si>
    <t>Samriti Dhiman</t>
  </si>
  <si>
    <t>Electrical Engg.</t>
  </si>
  <si>
    <t>L&amp; T, CHENNAI (SALARY- 18000/-MONTH)</t>
  </si>
  <si>
    <t>Deepak Thakur</t>
  </si>
  <si>
    <t>Mechanical engg.</t>
  </si>
  <si>
    <t xml:space="preserve">NDO FARM EQUIPMENT LIMITED, BADDI(SALARY- 13500/-MONTH) </t>
  </si>
  <si>
    <t>182501719017</t>
  </si>
  <si>
    <t>Vikas</t>
  </si>
  <si>
    <t>COMPUTER ENGG. 2022-2025</t>
  </si>
  <si>
    <t xml:space="preserve">SR. No. </t>
  </si>
  <si>
    <t> RollNo (49)</t>
  </si>
  <si>
    <t>Date of Birth</t>
  </si>
  <si>
    <t>Category</t>
  </si>
  <si>
    <t>Aadhar No</t>
  </si>
  <si>
    <t>PPP ID</t>
  </si>
  <si>
    <t>sem res. 1</t>
  </si>
  <si>
    <t>sem. Res. 2</t>
  </si>
  <si>
    <t>sem. Res. 3</t>
  </si>
  <si>
    <t>sem. Res. 4</t>
  </si>
  <si>
    <t>sem. Res. 5</t>
  </si>
  <si>
    <t>sem. Res. 6 (600)</t>
  </si>
  <si>
    <t xml:space="preserve">Remarks </t>
  </si>
  <si>
    <t>Higher education (18)</t>
  </si>
  <si>
    <t>Self Busines (03)</t>
  </si>
  <si>
    <t>Placement (28)</t>
  </si>
  <si>
    <t>Monthly Income</t>
  </si>
  <si>
    <t>Annually Income</t>
  </si>
  <si>
    <t>212500800063</t>
  </si>
  <si>
    <t>HARISH CHANDER PATEL</t>
  </si>
  <si>
    <t>RE</t>
  </si>
  <si>
    <t>HIM TEKNOFORGE LTD, BADDI</t>
  </si>
  <si>
    <t>222500800004</t>
  </si>
  <si>
    <t>AMISHA</t>
  </si>
  <si>
    <t>Female</t>
  </si>
  <si>
    <t>BC</t>
  </si>
  <si>
    <t>248474019496</t>
  </si>
  <si>
    <t>2TQV6911</t>
  </si>
  <si>
    <t>HNO.1257,KAMLA NAGAR KALKA, PANCHKULA</t>
  </si>
  <si>
    <t>222500800005</t>
  </si>
  <si>
    <t>AMIT SIHAG</t>
  </si>
  <si>
    <t>ROHITASH SIHAG</t>
  </si>
  <si>
    <t>Male</t>
  </si>
  <si>
    <t>AIC</t>
  </si>
  <si>
    <t>722664975350</t>
  </si>
  <si>
    <t>HOUSE NO 1834/2 VASANT VIHAR KALKA</t>
  </si>
  <si>
    <t>ALL CLEAR</t>
  </si>
  <si>
    <t>B.TECH, ICE UNIVERSITY NANAKPUR</t>
  </si>
  <si>
    <t>222500800006</t>
  </si>
  <si>
    <t>SC Merged</t>
  </si>
  <si>
    <t>763261833777</t>
  </si>
  <si>
    <t>1SKJ0713</t>
  </si>
  <si>
    <t>VILL JOHLUWAL TEH KALKA</t>
  </si>
  <si>
    <t>222500800007</t>
  </si>
  <si>
    <t>HOGC</t>
  </si>
  <si>
    <t>392216896722</t>
  </si>
  <si>
    <t>6DQK1688</t>
  </si>
  <si>
    <t>D/O SANJAY KUMAR, 307 VILL RAILLA</t>
  </si>
  <si>
    <t>PREPARETION FOR COMPITION EXAM</t>
  </si>
  <si>
    <t>222500800009</t>
  </si>
  <si>
    <t>MAHIPAL</t>
  </si>
  <si>
    <t>294035830988</t>
  </si>
  <si>
    <t>4BYZ1742</t>
  </si>
  <si>
    <t>ATUL KUMAR, GOVT. SCHOOL BITNA, VTC, KALKA, P.O PINJORE,PANCHKULA</t>
  </si>
  <si>
    <t>LEARNINGCOMPUTER HARDWARE</t>
  </si>
  <si>
    <t>222500800012</t>
  </si>
  <si>
    <t>BHAGAT AKASH KUMAR</t>
  </si>
  <si>
    <t>BHAGAT BRIJ MOHAN</t>
  </si>
  <si>
    <t>857420068698</t>
  </si>
  <si>
    <t>8ZOJ0759</t>
  </si>
  <si>
    <t>250 G RAILWAY COLONY KALKA</t>
  </si>
  <si>
    <t>MAHINDRA &amp; MAHINDRA (SWARAJ DIVISION) MOHALI</t>
  </si>
  <si>
    <t>222500800013</t>
  </si>
  <si>
    <t>BHAVANA</t>
  </si>
  <si>
    <t>603045074872</t>
  </si>
  <si>
    <t>9LTQ3615</t>
  </si>
  <si>
    <t>VILL ISLAM NAGAR C R P F PINJORE</t>
  </si>
  <si>
    <t>222500800015</t>
  </si>
  <si>
    <t>DEVANGNA</t>
  </si>
  <si>
    <t>707648342832</t>
  </si>
  <si>
    <t>3TUL6351</t>
  </si>
  <si>
    <t>HOUSE NO 321 SUBHASH NAGAR SURAJPUR</t>
  </si>
  <si>
    <t>222500800016</t>
  </si>
  <si>
    <t>TFW</t>
  </si>
  <si>
    <t>897517676839</t>
  </si>
  <si>
    <t>9LZO1979</t>
  </si>
  <si>
    <t>V .TAGARA HAKIMPUR PO. KALKA DISTT. PANCHKULA ,HARYANA</t>
  </si>
  <si>
    <t>222500800018</t>
  </si>
  <si>
    <t>DIYA</t>
  </si>
  <si>
    <t>PARMOD</t>
  </si>
  <si>
    <t>651683666425</t>
  </si>
  <si>
    <t>1ELI5353</t>
  </si>
  <si>
    <t>1825 VASANT VIHAR KALKA</t>
  </si>
  <si>
    <t>222500800019</t>
  </si>
  <si>
    <t>285640744097</t>
  </si>
  <si>
    <t>VILL. KHOKHRA, PANCHKULA</t>
  </si>
  <si>
    <t>B.TECH,  SIET NILOKHERI DISTT.KARNAL</t>
  </si>
  <si>
    <t>222500800023</t>
  </si>
  <si>
    <t>BC A</t>
  </si>
  <si>
    <t>964883987761</t>
  </si>
  <si>
    <t>1GAU9780</t>
  </si>
  <si>
    <t>141/B2 SHIV COLONY, PINJORE</t>
  </si>
  <si>
    <t>LEARNING COMPUTER COURSE,telly JAVA, A2Z KALKA</t>
  </si>
  <si>
    <t>222500800024</t>
  </si>
  <si>
    <t>JATIN</t>
  </si>
  <si>
    <t>574973796960</t>
  </si>
  <si>
    <t>3BNG2391</t>
  </si>
  <si>
    <t>VILLAGE TIPRA NEAR NUMERO SHOWROOM</t>
  </si>
  <si>
    <t>B.TECH GOVT POLY. SEC. 26 PKL</t>
  </si>
  <si>
    <t>222500800025</t>
  </si>
  <si>
    <t>463893575744</t>
  </si>
  <si>
    <t>3VGL6699</t>
  </si>
  <si>
    <t>H.NO. 42A, VILL. VASUDEVPURA, KALKA, PINJORE</t>
  </si>
  <si>
    <t>222500800026</t>
  </si>
  <si>
    <t>KANCHAN DEVI</t>
  </si>
  <si>
    <t>565482984905</t>
  </si>
  <si>
    <t>4ZCV9493</t>
  </si>
  <si>
    <t>D/O GURCHARAN SINGH, NAGGAL SODHIYAN, PINJORE</t>
  </si>
  <si>
    <t>222500800027</t>
  </si>
  <si>
    <t>KARAN KUMAR</t>
  </si>
  <si>
    <t>888971475921</t>
  </si>
  <si>
    <t>1GMR9395</t>
  </si>
  <si>
    <t>NEAR KALI MATA MANDIR</t>
  </si>
  <si>
    <t>222500800028</t>
  </si>
  <si>
    <t>TARSEM</t>
  </si>
  <si>
    <t>364177702774</t>
  </si>
  <si>
    <t>2ZIC6877</t>
  </si>
  <si>
    <t>TARSEM NAALA BALOG SHIV MANDIR</t>
  </si>
  <si>
    <t>LEARNING COMPUTER HARDWARE and SOFTWARE sec.3, pkl</t>
  </si>
  <si>
    <t>222500800029</t>
  </si>
  <si>
    <t>KOMAL GARCHA</t>
  </si>
  <si>
    <t>338267955424</t>
  </si>
  <si>
    <t>9YBJ0784</t>
  </si>
  <si>
    <t>1090B1WARD NO 2 RATHPUR COLONY PINJORE</t>
  </si>
  <si>
    <t>MICROTEK LTD,BADDI  NALAGARH</t>
  </si>
  <si>
    <t>15000</t>
  </si>
  <si>
    <t>222500800030</t>
  </si>
  <si>
    <t>KULWINDER KAUR</t>
  </si>
  <si>
    <t>GURDHYAN SINGH</t>
  </si>
  <si>
    <t>722141298768</t>
  </si>
  <si>
    <t>9FED0204</t>
  </si>
  <si>
    <t>GURDHYAN SINGH MANAKPUR THAKURDASS PINJORE</t>
  </si>
  <si>
    <t>222500800033</t>
  </si>
  <si>
    <t>NARINDER</t>
  </si>
  <si>
    <t>PRAKASH</t>
  </si>
  <si>
    <t>395224027442</t>
  </si>
  <si>
    <t>9KGR6357</t>
  </si>
  <si>
    <t>VASUDEVPURA 1007 A PINJORE</t>
  </si>
  <si>
    <t>222500800035</t>
  </si>
  <si>
    <t>BALKISHAN</t>
  </si>
  <si>
    <t>SC</t>
  </si>
  <si>
    <t>588133657232</t>
  </si>
  <si>
    <t>2YNS0915</t>
  </si>
  <si>
    <t>VILL. RAMPUR JANGI</t>
  </si>
  <si>
    <t>MOBILE SHOP</t>
  </si>
  <si>
    <t>222500800036</t>
  </si>
  <si>
    <t>AMAR SINGH</t>
  </si>
  <si>
    <t>BC B</t>
  </si>
  <si>
    <t>574187352873</t>
  </si>
  <si>
    <t>1VIB0077</t>
  </si>
  <si>
    <t>AMAR SINGH PAPLOHA KALKA</t>
  </si>
  <si>
    <t>SELF STUDY</t>
  </si>
  <si>
    <t>222500800037</t>
  </si>
  <si>
    <t>NURALAM KHAN</t>
  </si>
  <si>
    <t>RAJAULA KHAN</t>
  </si>
  <si>
    <t>274904996949</t>
  </si>
  <si>
    <t>3TKI3729</t>
  </si>
  <si>
    <t>RAJAULA KHAN 33 TIBBI MOHALLA KALKA</t>
  </si>
  <si>
    <t>222500800038</t>
  </si>
  <si>
    <t>567540181174</t>
  </si>
  <si>
    <t>7EJP6928</t>
  </si>
  <si>
    <t>W/O RAJESH KUMAR, VILLAGE GORAKHNATH, TEH KALKA</t>
  </si>
  <si>
    <t>222500800039</t>
  </si>
  <si>
    <t>POOJA DEVI</t>
  </si>
  <si>
    <t>SHINGARA SINGH</t>
  </si>
  <si>
    <t>535073356420</t>
  </si>
  <si>
    <t>2LKZ1237</t>
  </si>
  <si>
    <t>D/O SHINGARA SINGH, KARANPUR</t>
  </si>
  <si>
    <t>222500800041</t>
  </si>
  <si>
    <t>RAGHUNATH RAM</t>
  </si>
  <si>
    <t>750314317473</t>
  </si>
  <si>
    <t>D/O RAGHUNATH RAM, TIPRA</t>
  </si>
  <si>
    <t>B.TECH, BADDI UNIVERSITY</t>
  </si>
  <si>
    <t>222500800043</t>
  </si>
  <si>
    <t>PRIYANKA</t>
  </si>
  <si>
    <t>728812405286</t>
  </si>
  <si>
    <t>3FJB8828</t>
  </si>
  <si>
    <t>VILL RAMPUR JANGI PO. NANAKPUR TEH KALKA</t>
  </si>
  <si>
    <t>222500800046</t>
  </si>
  <si>
    <t>RAM KISHOR</t>
  </si>
  <si>
    <t>SHISH RAM</t>
  </si>
  <si>
    <t>861593318058</t>
  </si>
  <si>
    <t>8PVP3030</t>
  </si>
  <si>
    <t>RATHPUR</t>
  </si>
  <si>
    <t>222500800047</t>
  </si>
  <si>
    <t>RICHA SHARMA</t>
  </si>
  <si>
    <t>KUSHLA NAND</t>
  </si>
  <si>
    <t>696593298367</t>
  </si>
  <si>
    <t>6RMP1477</t>
  </si>
  <si>
    <t>D/O KUSHLA NAND, 2, SHIV MANDIR, KANGOWALA, KALKA</t>
  </si>
  <si>
    <t>222500800049</t>
  </si>
  <si>
    <t>RITU RANI</t>
  </si>
  <si>
    <t>SURJAN KUMAR</t>
  </si>
  <si>
    <t>520518091872</t>
  </si>
  <si>
    <t>2MNI9148</t>
  </si>
  <si>
    <t>SURJAN KUMAR, 321 , NEAR SHITLA MATA MANDIR, GHATI WALA, PINJOR PANCHKULA</t>
  </si>
  <si>
    <t>222500800050</t>
  </si>
  <si>
    <t>SACHIN</t>
  </si>
  <si>
    <t>971027384067</t>
  </si>
  <si>
    <t>3RDQ2874</t>
  </si>
  <si>
    <t>VILL KONA, TEHSIL KALKA, DISTRICT PANCHKULA, P.O NANAKPUR</t>
  </si>
  <si>
    <t>222500800051</t>
  </si>
  <si>
    <t>SAGAR CHAUHAN</t>
  </si>
  <si>
    <t>JOGINDER CHAUHAN</t>
  </si>
  <si>
    <t>678748132845</t>
  </si>
  <si>
    <t>3CJN2711</t>
  </si>
  <si>
    <t>S/O JOGINDER CHAUHAN, HOUSE NO. 1372 B1, ABDULLAPUR COLONY, WRAD NO 6</t>
  </si>
  <si>
    <t>222500800052</t>
  </si>
  <si>
    <t>SANIYA</t>
  </si>
  <si>
    <t>973933214832</t>
  </si>
  <si>
    <t>7GUV6299</t>
  </si>
  <si>
    <t>D/O KASHMIRI LAL 1638 HANDIYA MOHALLA KALKA PANCHKULA</t>
  </si>
  <si>
    <t>222500800054</t>
  </si>
  <si>
    <t>SHIVANSH MARJARA</t>
  </si>
  <si>
    <t>AMIT MARJARA</t>
  </si>
  <si>
    <t>601781549776</t>
  </si>
  <si>
    <t>9PKL8608</t>
  </si>
  <si>
    <t>H.NO. 191,RAILWAY ROAD</t>
  </si>
  <si>
    <t>222500800056</t>
  </si>
  <si>
    <t>SUJAL GUPTA</t>
  </si>
  <si>
    <t>NAVNEET KUMAR</t>
  </si>
  <si>
    <t>538156789001</t>
  </si>
  <si>
    <t>7PYW5973</t>
  </si>
  <si>
    <t>315/2 KURARI MOHALLA KALKA</t>
  </si>
  <si>
    <t>222500800058</t>
  </si>
  <si>
    <t>TANYA SINGH</t>
  </si>
  <si>
    <t>SC D</t>
  </si>
  <si>
    <t>960965662959</t>
  </si>
  <si>
    <t>2NUX4019</t>
  </si>
  <si>
    <t>H NO 75 VILLAGE ISLAMNAGAR PO CRPF PINJORE TEHSIL KALKA</t>
  </si>
  <si>
    <t>222500800059</t>
  </si>
  <si>
    <t>UMANG SHARMA</t>
  </si>
  <si>
    <t>932037783075</t>
  </si>
  <si>
    <t>4YFN8720</t>
  </si>
  <si>
    <t>994 B1 VISHVKARMA COLONY PINJORE</t>
  </si>
  <si>
    <t>222500800060</t>
  </si>
  <si>
    <t>VANSHIKA SAINI</t>
  </si>
  <si>
    <t>NAND KISHOR</t>
  </si>
  <si>
    <t>297659284505</t>
  </si>
  <si>
    <t>3HDW4644</t>
  </si>
  <si>
    <t>D/O NAND KISHORE, H. NO. 63 BALA JI ROAD, VILL. TIPRA</t>
  </si>
  <si>
    <t>222500823001</t>
  </si>
  <si>
    <t>5TXT2948</t>
  </si>
  <si>
    <t>TIPRA</t>
  </si>
  <si>
    <t>B.TECH,  ICFAI UNIVERSITY</t>
  </si>
  <si>
    <t>222500823002</t>
  </si>
  <si>
    <t>DIKSHANT KAUSHIK</t>
  </si>
  <si>
    <t>487050706023</t>
  </si>
  <si>
    <t>WARD NUMBER 9 TEHSIL NALAGARH</t>
  </si>
  <si>
    <t>222500823004</t>
  </si>
  <si>
    <t>JAMEEL KHAN</t>
  </si>
  <si>
    <t>MUSTAK MOHAMMAD</t>
  </si>
  <si>
    <t>5NOI3204</t>
  </si>
  <si>
    <t>41, VILL MIRAPUR BAKSHIWALA PO CHIKAN TEHSIL KALKA</t>
  </si>
  <si>
    <t>222500823006</t>
  </si>
  <si>
    <t>KAMRAN</t>
  </si>
  <si>
    <t>9NEY2302</t>
  </si>
  <si>
    <t>869 B1, RATPUR COLONY, PINJORE</t>
  </si>
  <si>
    <t>222500823007</t>
  </si>
  <si>
    <t>MOHIT SAINI</t>
  </si>
  <si>
    <t>NARESH PAL SINGH</t>
  </si>
  <si>
    <t>3DAG4664</t>
  </si>
  <si>
    <t>HOUSE NUMBER 99 VILL BHAGWANPUR</t>
  </si>
  <si>
    <t>222500823008</t>
  </si>
  <si>
    <t>PRIYANSHU RAJ YADAV</t>
  </si>
  <si>
    <t>SANJAY YADAV</t>
  </si>
  <si>
    <t>743023417306</t>
  </si>
  <si>
    <t>RAMPUR JIVADHAR, MATIHANIAN SALEHPUR, GOPALGANJ BIHAR</t>
  </si>
  <si>
    <t>222500823009</t>
  </si>
  <si>
    <t>RAHUL KUMAR SINGH</t>
  </si>
  <si>
    <t>AMBIKA SINGH</t>
  </si>
  <si>
    <t>220500035389</t>
  </si>
  <si>
    <t>VILL SAICHANI PO DIGHAWALIYA</t>
  </si>
  <si>
    <t>222500823010</t>
  </si>
  <si>
    <t>RITIKA</t>
  </si>
  <si>
    <t> 939339253824</t>
  </si>
  <si>
    <t>5PQJ4426</t>
  </si>
  <si>
    <t>TIPRA, WARD NO. 2</t>
  </si>
  <si>
    <t>222500823011</t>
  </si>
  <si>
    <t>SAKIL KHAN</t>
  </si>
  <si>
    <t>VILLAGE MIRAPUR BAKSHIWALA POST OFFICE CHIKAN TEHSIL KALKA PANCHKULA</t>
  </si>
  <si>
    <t>222500823013</t>
  </si>
  <si>
    <t>SARITA DEVI</t>
  </si>
  <si>
    <t>8PZK7720</t>
  </si>
  <si>
    <t>VILL TURON</t>
  </si>
  <si>
    <t>CIVIL ENGG. 2022-2025</t>
  </si>
  <si>
    <t>Sr.No</t>
  </si>
  <si>
    <t> RollNo (28)</t>
  </si>
  <si>
    <t>sem Res. 1(1000)</t>
  </si>
  <si>
    <t>sem. Res. 2(1100)</t>
  </si>
  <si>
    <t>sem. Res. 3(1200)</t>
  </si>
  <si>
    <t>sem. Res. 4(1100)</t>
  </si>
  <si>
    <t>sem Res. 5 (1100)</t>
  </si>
  <si>
    <t>sem Res.              6  (600)</t>
  </si>
  <si>
    <t>total</t>
  </si>
  <si>
    <t>%age</t>
  </si>
  <si>
    <t>Higher education (10)</t>
  </si>
  <si>
    <t>Self Busines (4)</t>
  </si>
  <si>
    <t>Placement (14)</t>
  </si>
  <si>
    <t>222500700001</t>
  </si>
  <si>
    <t>AGAM</t>
  </si>
  <si>
    <t>SUDESH KUMAR</t>
  </si>
  <si>
    <t>324124376372</t>
  </si>
  <si>
    <t>6KIV9235</t>
  </si>
  <si>
    <t>KHARAK MANGOLI PANCHKULA</t>
  </si>
  <si>
    <t>222500700004</t>
  </si>
  <si>
    <t>AMIT TIWARI</t>
  </si>
  <si>
    <t>NARAYAN</t>
  </si>
  <si>
    <t>442500212163</t>
  </si>
  <si>
    <t>S/O NARAYAN, PATKANIA, GHAZIPUR, ZAMANIA</t>
  </si>
  <si>
    <t>222500700006</t>
  </si>
  <si>
    <t>ANKIT BHARDWAJ</t>
  </si>
  <si>
    <t>609264876003</t>
  </si>
  <si>
    <t>VIP COLONI, BLOCK ROAD, MAKHDUMPUR, JEHANABAD, MAKHDUMPUR, BIHAR 804422</t>
  </si>
  <si>
    <t>CIVILFIED INFRA CONSULTANT (P) LTD SEC 05 SWASIK VIHAR MANSA DEVI  COMPLEX PKL</t>
  </si>
  <si>
    <t>222500700008</t>
  </si>
  <si>
    <t>YADVINDER SINGH</t>
  </si>
  <si>
    <t>993028766701</t>
  </si>
  <si>
    <t>7WFK8479</t>
  </si>
  <si>
    <t>YADVINDER SINGH HOUSE NUMBER 19 MALLHA</t>
  </si>
  <si>
    <t>AUTOCAD TRAINING KALKA</t>
  </si>
  <si>
    <t>222500700009</t>
  </si>
  <si>
    <t>CHAMAN LAL</t>
  </si>
  <si>
    <t>932407853069</t>
  </si>
  <si>
    <t>1MNY7171</t>
  </si>
  <si>
    <t>VILL BHOGPUR PO. TIKKAR HILLS TEH MORNI</t>
  </si>
  <si>
    <t>222500700012</t>
  </si>
  <si>
    <t>DEEPAK SHARMA</t>
  </si>
  <si>
    <t>CHIRANJI LAL</t>
  </si>
  <si>
    <t>882689536428</t>
  </si>
  <si>
    <t>7ZNO6144</t>
  </si>
  <si>
    <t>S/O CHIRANJI LAL, ISHAR NAGAR, CRPF KALKA</t>
  </si>
  <si>
    <t xml:space="preserve">GENERAL STORE </t>
  </si>
  <si>
    <t>222500700013</t>
  </si>
  <si>
    <t>DAYA RAM</t>
  </si>
  <si>
    <t>562979705147</t>
  </si>
  <si>
    <t>VILL MASULKHANA MAHAL TIRO 959 TEH KASAULI DISTT SOLAN</t>
  </si>
  <si>
    <t>222500700014</t>
  </si>
  <si>
    <t>RAMBIR</t>
  </si>
  <si>
    <t>224004940732</t>
  </si>
  <si>
    <t>5QGF1900</t>
  </si>
  <si>
    <t>RAMBIR CHARNIA PINJORE</t>
  </si>
  <si>
    <t>222500700017</t>
  </si>
  <si>
    <t>GURINDER SINGH</t>
  </si>
  <si>
    <t>562256877473</t>
  </si>
  <si>
    <t>7SUW5861</t>
  </si>
  <si>
    <t>V.P. O BASAULAN</t>
  </si>
  <si>
    <t>UNDER TRAINING CONTRATOR</t>
  </si>
  <si>
    <t>222500700022</t>
  </si>
  <si>
    <t>MANDEEP SINDHU</t>
  </si>
  <si>
    <t>636035369533</t>
  </si>
  <si>
    <t>1GNJ1535</t>
  </si>
  <si>
    <t>HOUSE NO 3021 B, SECTOR 15, HUDA COLONY, NEAR RAVIDASS MANDIR PANCHKULA</t>
  </si>
  <si>
    <t>B.TECH, SIET NILOKHERI KARNAL</t>
  </si>
  <si>
    <t>222500700025</t>
  </si>
  <si>
    <t>JAI RAM</t>
  </si>
  <si>
    <t>221495555284</t>
  </si>
  <si>
    <t>2FIW0877</t>
  </si>
  <si>
    <t>JAIRAM VILLAGE NARNUANWALA CHIKEN 185 PINJORE</t>
  </si>
  <si>
    <t>B.TECH MAHARAJA AGERSEN NANAKPUR</t>
  </si>
  <si>
    <t>222500700027</t>
  </si>
  <si>
    <t>NAITIK MEHTA</t>
  </si>
  <si>
    <t>MITHILESH PRASAD</t>
  </si>
  <si>
    <t>310948593678</t>
  </si>
  <si>
    <t>C/O MITHILESH PRASAD, ANIYAY, BABHANGAWAN, SARAN</t>
  </si>
  <si>
    <t>ASSISTING IN HARDWARE WHOLESALE BUSINESS</t>
  </si>
  <si>
    <t>222500700028</t>
  </si>
  <si>
    <t>NAKUL SHARMA</t>
  </si>
  <si>
    <t>PUNEET SHARMA</t>
  </si>
  <si>
    <t>970093435619</t>
  </si>
  <si>
    <t>H.NO. 272,PHASE,1, HOUSING BOARD COLONY, THANA, BADDI, HP</t>
  </si>
  <si>
    <t>AUTOCAD TRAINING, Revit , MS Project New tech computer centre baddi</t>
  </si>
  <si>
    <t>222500700029</t>
  </si>
  <si>
    <t>442872487656</t>
  </si>
  <si>
    <t>6KFD7886</t>
  </si>
  <si>
    <t>TIPRA KALKA</t>
  </si>
  <si>
    <t>222500700033</t>
  </si>
  <si>
    <t>RAJESH</t>
  </si>
  <si>
    <t>MANGE RAM</t>
  </si>
  <si>
    <t>359285742863</t>
  </si>
  <si>
    <t>1UYW0991</t>
  </si>
  <si>
    <t>VPO MEHUWALA</t>
  </si>
  <si>
    <t>OWN SHOP (ELECTRICIAN)</t>
  </si>
  <si>
    <t>222500700034</t>
  </si>
  <si>
    <t>RAVI SHEKHAR</t>
  </si>
  <si>
    <t>BIJENDER KUMAR</t>
  </si>
  <si>
    <t>809619419641</t>
  </si>
  <si>
    <t>6PVJ9693</t>
  </si>
  <si>
    <t>S/O BIJENDER KUMAR, TIPRA</t>
  </si>
  <si>
    <t>222500700035</t>
  </si>
  <si>
    <t>746677171563</t>
  </si>
  <si>
    <t>9AUL1193</t>
  </si>
  <si>
    <t>KULDEEP SINGH, 404 BARODA MOR, SONIPAT, HARYANA</t>
  </si>
  <si>
    <t>222500700037</t>
  </si>
  <si>
    <t>SHANKAR RAJAK</t>
  </si>
  <si>
    <t>995113446754</t>
  </si>
  <si>
    <t>77 B TYPE 1 GC, CRPF</t>
  </si>
  <si>
    <t>222500700038</t>
  </si>
  <si>
    <t>SNEHA</t>
  </si>
  <si>
    <t>RAMAGYA</t>
  </si>
  <si>
    <t>724235630004</t>
  </si>
  <si>
    <t>D/O RAN AGYA, BIR PALASI, SOLAN</t>
  </si>
  <si>
    <t>222500700042</t>
  </si>
  <si>
    <t>TRIPTI THAKUR</t>
  </si>
  <si>
    <t>RAJESHWAR SINGH</t>
  </si>
  <si>
    <t>913313964105</t>
  </si>
  <si>
    <t>VILL NATHAL PO. BADDALGOALA TEH KASAULI DISTT SOLAN</t>
  </si>
  <si>
    <t>222500723001</t>
  </si>
  <si>
    <t>CHANDAN KUMAR GUPTA</t>
  </si>
  <si>
    <t>MANOJ SAH</t>
  </si>
  <si>
    <t>855280293979</t>
  </si>
  <si>
    <t>BELSAND GOPALGANJ BIHAR</t>
  </si>
  <si>
    <t>222500723002</t>
  </si>
  <si>
    <t>GHAN SHYAM</t>
  </si>
  <si>
    <t>PRATAP SINGH</t>
  </si>
  <si>
    <t>974208894584</t>
  </si>
  <si>
    <t>TEHSIL BADDI</t>
  </si>
  <si>
    <t>222500723004</t>
  </si>
  <si>
    <t>MUKTI NARAYAN</t>
  </si>
  <si>
    <t>BRAJESH SHARMA</t>
  </si>
  <si>
    <t>556111904460</t>
  </si>
  <si>
    <t>MANAN, BIGAHA, SARTA, JEHANABAD</t>
  </si>
  <si>
    <t>222500723006</t>
  </si>
  <si>
    <t>RAUSHAN KUMAR</t>
  </si>
  <si>
    <t>803850623283</t>
  </si>
  <si>
    <t>VILL DHANAWAN PO GAURAV NAGAR PS PARWALPUR DIST NALANDA BIHAR</t>
  </si>
  <si>
    <t>222500723007</t>
  </si>
  <si>
    <t>SANCHAY KUMAR</t>
  </si>
  <si>
    <t>DHARAM PAL</t>
  </si>
  <si>
    <t>549648208813</t>
  </si>
  <si>
    <t>WARD NO2 PO ARTH JHIKLI TEH PALAMPUR KANGRA</t>
  </si>
  <si>
    <t>222500723008</t>
  </si>
  <si>
    <t>SOSHIL KUMAR</t>
  </si>
  <si>
    <t>PARMA MANJHI</t>
  </si>
  <si>
    <t>640953358644</t>
  </si>
  <si>
    <t>GOPALGANJ BARAULI, BIHAR</t>
  </si>
  <si>
    <t>222500723009</t>
  </si>
  <si>
    <t>TUSHAR RAJ</t>
  </si>
  <si>
    <t>KAMAL DEV</t>
  </si>
  <si>
    <t>231304734304</t>
  </si>
  <si>
    <t>VILL KHALERH NICHALI</t>
  </si>
  <si>
    <t>222500723010</t>
  </si>
  <si>
    <t>VISHAL KUMAR</t>
  </si>
  <si>
    <t>SHYAM SINGH</t>
  </si>
  <si>
    <t>227544351527</t>
  </si>
  <si>
    <t>VILL RANNI PO BASSI BILASPUR</t>
  </si>
  <si>
    <t>MECHANICAL ENGG. 2022-2025</t>
  </si>
  <si>
    <t> RollNo (43)</t>
  </si>
  <si>
    <t>Gen</t>
  </si>
  <si>
    <t>Cate</t>
  </si>
  <si>
    <t>sem res. 5</t>
  </si>
  <si>
    <t>sem res. 6</t>
  </si>
  <si>
    <t>Remarks</t>
  </si>
  <si>
    <t>sem res. 6 (700)</t>
  </si>
  <si>
    <t>Placement (43)</t>
  </si>
  <si>
    <t>Salary per Month</t>
  </si>
  <si>
    <t>Salary per Anum</t>
  </si>
  <si>
    <t>222501700002</t>
  </si>
  <si>
    <t>ABHISHEK KUMAR GOND</t>
  </si>
  <si>
    <t>JAIPRAKASH GOND</t>
  </si>
  <si>
    <t>804028163086</t>
  </si>
  <si>
    <t>VILL.BHANSGHATI, P.O SARAYA, U.P</t>
  </si>
  <si>
    <t>Indo Farm Equipment Ltd, Baddi</t>
  </si>
  <si>
    <t>222501700003</t>
  </si>
  <si>
    <t>RAMESH KUMAR MISHRA</t>
  </si>
  <si>
    <t>935437025971</t>
  </si>
  <si>
    <t>WARD NO. 9 NEW TOLA NEAR DAROGA JEE POKHRA</t>
  </si>
  <si>
    <t>All clear</t>
  </si>
  <si>
    <t>222501700004</t>
  </si>
  <si>
    <t>AKANKSHA</t>
  </si>
  <si>
    <t>KANHIYALAL</t>
  </si>
  <si>
    <t>892762106716</t>
  </si>
  <si>
    <t>WARD NO. 6, CHUNA BHATTI</t>
  </si>
  <si>
    <t>Swaraj Mahindra, Mohali</t>
  </si>
  <si>
    <t>222501700006</t>
  </si>
  <si>
    <t>ALOK VERMA</t>
  </si>
  <si>
    <t>AMARJEET VERMA</t>
  </si>
  <si>
    <t>363978801154</t>
  </si>
  <si>
    <t>S/O AMARJEET VERMA, KATGHARA, SULTANPUR</t>
  </si>
  <si>
    <t>222501700008</t>
  </si>
  <si>
    <t>AMAN SHARMA</t>
  </si>
  <si>
    <t>ANAND SHARMA</t>
  </si>
  <si>
    <t>441796775920</t>
  </si>
  <si>
    <t>S/O ANAND SGARMA, MATHIYA DAYARAM, GOPALGANJ</t>
  </si>
  <si>
    <t>Mahindra &amp; Mahindra (Swaraj Division) Mohali</t>
  </si>
  <si>
    <t>222501700009</t>
  </si>
  <si>
    <t>ARASH RAJ</t>
  </si>
  <si>
    <t>AMOD KUMAR</t>
  </si>
  <si>
    <t>241135013826</t>
  </si>
  <si>
    <t>BADDI 13,VISHAL MEGA MART</t>
  </si>
  <si>
    <t>222501700010</t>
  </si>
  <si>
    <t>GULAB YADAV</t>
  </si>
  <si>
    <t>706590635388</t>
  </si>
  <si>
    <t>S/O GULAB YADAV, LAHUWAR, GHAZIPUR</t>
  </si>
  <si>
    <t>222501700011</t>
  </si>
  <si>
    <t>CHANDRADEEP KUMAR</t>
  </si>
  <si>
    <t>506443166722</t>
  </si>
  <si>
    <t>WARD NO 4 CHANDI</t>
  </si>
  <si>
    <t>222501700013</t>
  </si>
  <si>
    <t>DILSHAAD MOHAMMAD</t>
  </si>
  <si>
    <t>918829108613</t>
  </si>
  <si>
    <t>8EJD2004</t>
  </si>
  <si>
    <t>VILL. DHAMALA P.O PINJORE TEH. KALKA DISTT. KALKA</t>
  </si>
  <si>
    <t>222501700014</t>
  </si>
  <si>
    <t>DIVYANSHU GAUR</t>
  </si>
  <si>
    <t>VIPIN SHARMA</t>
  </si>
  <si>
    <t>536080145953</t>
  </si>
  <si>
    <t>SHIV COLONEY485B2PINJOREPANCHKULA</t>
  </si>
  <si>
    <t>222501700015</t>
  </si>
  <si>
    <t>TEJPAL</t>
  </si>
  <si>
    <t>555109453165</t>
  </si>
  <si>
    <t>3EUI1724</t>
  </si>
  <si>
    <t>ISLAM NAGAR KALKA</t>
  </si>
  <si>
    <t>222501700016</t>
  </si>
  <si>
    <t>GOPAL GHOSH</t>
  </si>
  <si>
    <t>TAPAS GHOSH</t>
  </si>
  <si>
    <t>920302683062</t>
  </si>
  <si>
    <t>VILL. KUMARPUR, SIBNAGAR, LASKARPUR,</t>
  </si>
  <si>
    <t>222501700017</t>
  </si>
  <si>
    <t>380972365428</t>
  </si>
  <si>
    <t>VILL. RAMPUR JANGI, P.O, NANAKPUR, DISTT. PANCHKULA</t>
  </si>
  <si>
    <t>222501700018</t>
  </si>
  <si>
    <t>HAPPY SHARMA</t>
  </si>
  <si>
    <t>489447671920</t>
  </si>
  <si>
    <t>5FII0971</t>
  </si>
  <si>
    <t>SUBHASH NAGAR,SURAJPUR,POWER HOUSE HMT, PINJORE</t>
  </si>
  <si>
    <t>222501700020</t>
  </si>
  <si>
    <t>LATE LABH SINGH</t>
  </si>
  <si>
    <t>947597488929</t>
  </si>
  <si>
    <t>4VHY8544</t>
  </si>
  <si>
    <t>S/O LABH SINGH, VILLAGE LOHGARH, KALKA</t>
  </si>
  <si>
    <t>222501700021</t>
  </si>
  <si>
    <t>RANGA RAM</t>
  </si>
  <si>
    <t>571412558322</t>
  </si>
  <si>
    <t>8YTR2704</t>
  </si>
  <si>
    <t>VILL NANAKPUR PO NANAKPUR TEH KALKA</t>
  </si>
  <si>
    <t>222501700023</t>
  </si>
  <si>
    <t>ISHAN SHARMA</t>
  </si>
  <si>
    <t>RAMESH CHAND</t>
  </si>
  <si>
    <t>422015427576</t>
  </si>
  <si>
    <t>VILL PADHIAN, P O BALH BIND, TECH BARSAR</t>
  </si>
  <si>
    <t>222501700024</t>
  </si>
  <si>
    <t>KAMAL</t>
  </si>
  <si>
    <t>DOVINDER KUMAR</t>
  </si>
  <si>
    <t>288787284378</t>
  </si>
  <si>
    <t>5RWL2095</t>
  </si>
  <si>
    <t>GHATIWALA,NEAR ITI, PINJORE</t>
  </si>
  <si>
    <t>222501700029</t>
  </si>
  <si>
    <t>MAHESH</t>
  </si>
  <si>
    <t>JAI KISHAN</t>
  </si>
  <si>
    <t>930806610384</t>
  </si>
  <si>
    <t>S/O JAI KISHAN, RAJPUT BASTI, WARD NO. 1, HP</t>
  </si>
  <si>
    <t>222501700030</t>
  </si>
  <si>
    <t>MANIK JASSAL</t>
  </si>
  <si>
    <t>221320755835</t>
  </si>
  <si>
    <t>7TSM5373</t>
  </si>
  <si>
    <t>HOUSE NO103, PRADE MOHALLA KALKA</t>
  </si>
  <si>
    <t>222501700031</t>
  </si>
  <si>
    <t>889394056565</t>
  </si>
  <si>
    <t>1TBI9842</t>
  </si>
  <si>
    <t>VILL JABROT PO. MALLAH TEH KALKA</t>
  </si>
  <si>
    <t>222501700032</t>
  </si>
  <si>
    <t>MANPREET CHAUDHARY</t>
  </si>
  <si>
    <t>DEVRAJ CHAUDHARY</t>
  </si>
  <si>
    <t>329823465505</t>
  </si>
  <si>
    <t>C/O DEV RAJ CHOUDHARY, NEAR PETROL PUMP, SUKHO MAJRI PINJORE</t>
  </si>
  <si>
    <t>222501700033</t>
  </si>
  <si>
    <t>KEHAR SINGH</t>
  </si>
  <si>
    <t>506556918305</t>
  </si>
  <si>
    <t>LIG55, BLOCK-4, SECTOR-4</t>
  </si>
  <si>
    <t>222501700034</t>
  </si>
  <si>
    <t>MUKUL</t>
  </si>
  <si>
    <t>MAMRAJ</t>
  </si>
  <si>
    <t>858280184937</t>
  </si>
  <si>
    <t>3WEF1751</t>
  </si>
  <si>
    <t>MAMRAJ KONA PINJORE</t>
  </si>
  <si>
    <t>222501700037</t>
  </si>
  <si>
    <t>NIRBHAY KUMAR YADAV</t>
  </si>
  <si>
    <t>LALAN YADAV</t>
  </si>
  <si>
    <t>590582973194</t>
  </si>
  <si>
    <t>S/O LALAN YADAV, THAKUR PACHALAKHI, SIWAN</t>
  </si>
  <si>
    <t>222501700038</t>
  </si>
  <si>
    <t>503393755410</t>
  </si>
  <si>
    <t>8OEP6555</t>
  </si>
  <si>
    <t>GHATIWALA , BITNA ROAD , PINJORE</t>
  </si>
  <si>
    <t>222501700039</t>
  </si>
  <si>
    <t>NITIN PANWAR</t>
  </si>
  <si>
    <t>589697858971</t>
  </si>
  <si>
    <t>8KQA3811</t>
  </si>
  <si>
    <t>VPO MALLAH, TEHSIL KALKA</t>
  </si>
  <si>
    <t>Milestone Gears Private Ltd. Parwanoo</t>
  </si>
  <si>
    <t>222501700042</t>
  </si>
  <si>
    <t>PAWAN</t>
  </si>
  <si>
    <t>BAL DEV</t>
  </si>
  <si>
    <t>778553739016</t>
  </si>
  <si>
    <t>VILLAGE MATKUDA PO BHAGURI TEHSIL KASAULI DISTT SOLAN HP 173233</t>
  </si>
  <si>
    <t>222501700043</t>
  </si>
  <si>
    <t>PRAVESH</t>
  </si>
  <si>
    <t>AMAR</t>
  </si>
  <si>
    <t>339481748873</t>
  </si>
  <si>
    <t>UGHAITI,MAHANAGAR</t>
  </si>
  <si>
    <t>222501700045</t>
  </si>
  <si>
    <t>RAJEEN KHAN</t>
  </si>
  <si>
    <t>423774906681</t>
  </si>
  <si>
    <t>1JEQ1548</t>
  </si>
  <si>
    <t>VILL KARANPUR TEH KALKA DISTT PANCHKULA</t>
  </si>
  <si>
    <t>222501700047</t>
  </si>
  <si>
    <t>ROHITASH</t>
  </si>
  <si>
    <t>967238623378</t>
  </si>
  <si>
    <t>3ZHP0042</t>
  </si>
  <si>
    <t>S/O DHEERAJ KUMAR TAGRA HASUA KALKA NEAR BAL BHARTI SCHOOL</t>
  </si>
  <si>
    <t>222501700049</t>
  </si>
  <si>
    <t>869034126469</t>
  </si>
  <si>
    <t>222501700050</t>
  </si>
  <si>
    <t>BALI RAM YADAV</t>
  </si>
  <si>
    <t>540159438426</t>
  </si>
  <si>
    <t>VILL DEVARA TURAKCHARA PO MAHARAJ GANJ</t>
  </si>
  <si>
    <t>222501700052</t>
  </si>
  <si>
    <t>SANUP KUMAR YADAV</t>
  </si>
  <si>
    <t>BABAN YADAV</t>
  </si>
  <si>
    <t>996069119689</t>
  </si>
  <si>
    <t>S/O BABAN YADAV, THAKUR PACHALKI, SIWAN</t>
  </si>
  <si>
    <t>222501700053</t>
  </si>
  <si>
    <t>SARVJEET SINGH</t>
  </si>
  <si>
    <t>HARMINDER SINGH</t>
  </si>
  <si>
    <t>256510989475</t>
  </si>
  <si>
    <t>1MYV2184</t>
  </si>
  <si>
    <t>S/O HARMINDER SINGH, HOUSE NO 200C, VILL NICHLA PATTAN, KALKA</t>
  </si>
  <si>
    <t>222501700054</t>
  </si>
  <si>
    <t>SHAHALAM</t>
  </si>
  <si>
    <t>SALLAUDDIN</t>
  </si>
  <si>
    <t>783983712640</t>
  </si>
  <si>
    <t>6HTU3635</t>
  </si>
  <si>
    <t>SALLAUDDIN NEAR RAVIDAS ASHRAM SURAJPUR BCW SURAJPUR</t>
  </si>
  <si>
    <t>222501700057</t>
  </si>
  <si>
    <t>USMAN KHAN</t>
  </si>
  <si>
    <t>JAGDISH MOHAMMAD</t>
  </si>
  <si>
    <t>883130122368</t>
  </si>
  <si>
    <t>7CKQ4460</t>
  </si>
  <si>
    <t>JAGDISH MOHAMMAD VILLAGE KARANPUR TAPRIA KALKA PANCHKULA</t>
  </si>
  <si>
    <t>222501700058</t>
  </si>
  <si>
    <t>VISHAL MORYA</t>
  </si>
  <si>
    <t>CHANDER DEV SINGH</t>
  </si>
  <si>
    <t>964735684074</t>
  </si>
  <si>
    <t>PRITAM COLONY, MARANWALA,P.O NANAKPUR, PANCHKULA</t>
  </si>
  <si>
    <t>222501700059</t>
  </si>
  <si>
    <t>789104857582</t>
  </si>
  <si>
    <t>4DJI7282</t>
  </si>
  <si>
    <t>222501723001</t>
  </si>
  <si>
    <t>HARISH</t>
  </si>
  <si>
    <t>03-06-2003</t>
  </si>
  <si>
    <t>418416770012</t>
  </si>
  <si>
    <t>9CGN8802</t>
  </si>
  <si>
    <t>VILL. NALA BALOG, PINJORE,PANCHKULA</t>
  </si>
  <si>
    <t>222501723003</t>
  </si>
  <si>
    <t>MD AMIR SOHAIL</t>
  </si>
  <si>
    <t>MD DILAWAR HUSSAIN</t>
  </si>
  <si>
    <t>17-07-2004</t>
  </si>
  <si>
    <t>392355047616</t>
  </si>
  <si>
    <t>3GNO8375</t>
  </si>
  <si>
    <t>654 6, LOWER KURARI, KALKA</t>
  </si>
  <si>
    <t>222501723005</t>
  </si>
  <si>
    <t>NIRANJAN KUMAR VERMA</t>
  </si>
  <si>
    <t>01-02-2002</t>
  </si>
  <si>
    <t>353117110151</t>
  </si>
  <si>
    <t>VILLAGE KEHUNA ANCHAL ALAULI PO SUMMHA DISTT KHAGARIA BIHAR 848201</t>
  </si>
  <si>
    <t>222501723006</t>
  </si>
  <si>
    <t>ROHIT SHARMA</t>
  </si>
  <si>
    <t>DEVRAJ SHARMA</t>
  </si>
  <si>
    <t>10-07-2002</t>
  </si>
  <si>
    <t>467415223510</t>
  </si>
  <si>
    <t>9BXL2862</t>
  </si>
  <si>
    <t>BAGHARNI KALKA PANCHKULA HARYANA</t>
  </si>
  <si>
    <t>ECE 2022-2025</t>
  </si>
  <si>
    <t>Sr.
No</t>
  </si>
  <si>
    <t>Caste</t>
  </si>
  <si>
    <t>10 TH</t>
  </si>
  <si>
    <t>12 TH</t>
  </si>
  <si>
    <t>sem Res. 1      (1000)</t>
  </si>
  <si>
    <t>sem. Res. 2                  (1000)</t>
  </si>
  <si>
    <t>sem. Res. 3                 (1000)</t>
  </si>
  <si>
    <t>sem. Res. 4                   (1000)</t>
  </si>
  <si>
    <t>sem Res. 5                 (1000)</t>
  </si>
  <si>
    <t xml:space="preserve">sem. Res. 6                  (800) </t>
  </si>
  <si>
    <t>%age (5000)</t>
  </si>
  <si>
    <t>Higher Education (02)</t>
  </si>
  <si>
    <t>Self Occupation (03)</t>
  </si>
  <si>
    <t>Placement (23)</t>
  </si>
  <si>
    <t>salary per Month</t>
  </si>
  <si>
    <t>222501000002</t>
  </si>
  <si>
    <t>ABHISHEK KAUSHIK</t>
  </si>
  <si>
    <t>SANJEEV KAUSHIK</t>
  </si>
  <si>
    <t>781796237471</t>
  </si>
  <si>
    <t>8LZH6320</t>
  </si>
  <si>
    <t>512 NEAR JAIN MANDIR KALKA</t>
  </si>
  <si>
    <t>Him TeknoForge Ltd</t>
  </si>
  <si>
    <t>222501000003</t>
  </si>
  <si>
    <t>ABHISHEK PATIYAL</t>
  </si>
  <si>
    <t>990186191816</t>
  </si>
  <si>
    <t>NARESH KUMAR TEH BARSAR RAPAR</t>
  </si>
  <si>
    <t>Self Learning for ILETS</t>
  </si>
  <si>
    <t>222501000005</t>
  </si>
  <si>
    <t>HARI RAM SHAH</t>
  </si>
  <si>
    <t>295330091724</t>
  </si>
  <si>
    <t>VILL.MADHURAPUR DAXIN TOLA1 PO TEGHRA, BEGUSARAI BIHAR</t>
  </si>
  <si>
    <t>737</t>
  </si>
  <si>
    <t xml:space="preserve">1. Escorts Kubota Limited
2. Mahle Anand Thermal System Pvt. Ltd </t>
  </si>
  <si>
    <t>14250
17300</t>
  </si>
  <si>
    <t>171000
207600</t>
  </si>
  <si>
    <t>222501000007</t>
  </si>
  <si>
    <t>916457544814</t>
  </si>
  <si>
    <t>S/O KARAM SINGH, KUTHIYALA, TAKOLI</t>
  </si>
  <si>
    <t>Mahle Anand Thermal System Pvt. Ltd</t>
  </si>
  <si>
    <t>222501000010</t>
  </si>
  <si>
    <t>ANMOL DHIMAN</t>
  </si>
  <si>
    <t>VINAY KUMAR</t>
  </si>
  <si>
    <t>469107563979</t>
  </si>
  <si>
    <t>S/O VINAY KUMAR, TAKSAL, SOLAN HIMACHAL PRADESH</t>
  </si>
  <si>
    <t>Kalash Amrit Marketing Pvt. Ltd</t>
  </si>
  <si>
    <t>222501000012</t>
  </si>
  <si>
    <t>ANSHU DEVI</t>
  </si>
  <si>
    <t>BIR SINGH</t>
  </si>
  <si>
    <t>224599510555</t>
  </si>
  <si>
    <t>BIR SINGH VILL DHUGIARI P O TIARA TEH KANGRA DHUGIARI KANGRA HIMACHAL PRADESH SECOND KHERA SITA RAM HOUSE NO 63 KALKA</t>
  </si>
  <si>
    <t>UTL SEC. 4 PARWANOO</t>
  </si>
  <si>
    <t>222501000018</t>
  </si>
  <si>
    <t>DEEPAK KUMAR KUSHWAHA</t>
  </si>
  <si>
    <t>RAVINDRA BHAGAT</t>
  </si>
  <si>
    <t>791779866172</t>
  </si>
  <si>
    <t>RABINDRA BHAGAT, PAKRI, GOPALGANJ, BIHAR</t>
  </si>
  <si>
    <t>222501000019</t>
  </si>
  <si>
    <t>DEEPANSHU DHIMAN</t>
  </si>
  <si>
    <t>833778532587</t>
  </si>
  <si>
    <t>7DKP4804</t>
  </si>
  <si>
    <t>VILL. TAGRA, HAKIMPUR</t>
  </si>
  <si>
    <t>222501000020</t>
  </si>
  <si>
    <t>TAJINDER SIGH</t>
  </si>
  <si>
    <t>512058360330</t>
  </si>
  <si>
    <t>3JOT9735</t>
  </si>
  <si>
    <t>VILL. RAJIPUR,NEAR BALMIKI MANDIR, KALKA</t>
  </si>
  <si>
    <t>222501000021</t>
  </si>
  <si>
    <t>DIVYANSHU PANDEY</t>
  </si>
  <si>
    <t>MANOJ KUMAR PANDEY</t>
  </si>
  <si>
    <t>701685378767</t>
  </si>
  <si>
    <t>203 RAILWAY COLONY KALKA</t>
  </si>
  <si>
    <t>222501000023</t>
  </si>
  <si>
    <t>BASANT KUMAR</t>
  </si>
  <si>
    <t>347237439253</t>
  </si>
  <si>
    <t>S/O BASANT KUMAR, JANJAO, SOLAN</t>
  </si>
  <si>
    <t>222501000027</t>
  </si>
  <si>
    <t>HIMANSHU KUMAR</t>
  </si>
  <si>
    <t>AVDESH KUMAR</t>
  </si>
  <si>
    <t>604546305340</t>
  </si>
  <si>
    <t>S/O AVDESH KUMAR, JHUGGI NEAR POLICE STATION, SEC 2 PARWANOO</t>
  </si>
  <si>
    <t>501</t>
  </si>
  <si>
    <t>222501000031</t>
  </si>
  <si>
    <t>RAJESH SINGH</t>
  </si>
  <si>
    <t>797966981159</t>
  </si>
  <si>
    <t>2UYV8316</t>
  </si>
  <si>
    <t>D/O RAJESH SINGH, GRAM ROTWAN, ROHTAS, BIHAR</t>
  </si>
  <si>
    <t>Beauty Palour shop</t>
  </si>
  <si>
    <t>222501000032</t>
  </si>
  <si>
    <t>KASHISH RANA</t>
  </si>
  <si>
    <t>SANJAY RANA</t>
  </si>
  <si>
    <t>330917243790</t>
  </si>
  <si>
    <t>VILL. RATYOR, P.O PANJHERA</t>
  </si>
  <si>
    <t>694</t>
  </si>
  <si>
    <t>B.Tech, CU</t>
  </si>
  <si>
    <t>222501000035</t>
  </si>
  <si>
    <t>LOVEPREET SINGH</t>
  </si>
  <si>
    <t>PARVINDER SINGH</t>
  </si>
  <si>
    <t>695113779371</t>
  </si>
  <si>
    <t>9PPS3171</t>
  </si>
  <si>
    <t>H.NO 214A,B,C SURAJPUR P.O DHMALA PANCHKULA</t>
  </si>
  <si>
    <t xml:space="preserve">Learning Medical  work </t>
  </si>
  <si>
    <t>222501000036</t>
  </si>
  <si>
    <t>403941382018</t>
  </si>
  <si>
    <t>VILLAGE BAROTIWALA TEHSIL BADDI DISTRICT SOLAN HIMACHAL PRADESH</t>
  </si>
  <si>
    <t>646</t>
  </si>
  <si>
    <t>Escorts Kubota Limited</t>
  </si>
  <si>
    <t>222501000037</t>
  </si>
  <si>
    <t>MAYANK GHAI</t>
  </si>
  <si>
    <t>RAJ KUMAR GHAI</t>
  </si>
  <si>
    <t>578805920895</t>
  </si>
  <si>
    <t>1HUU1591</t>
  </si>
  <si>
    <t>BALMICKI BASTI, UPPER MOHALA , KALKA</t>
  </si>
  <si>
    <t>222501000039</t>
  </si>
  <si>
    <t>574720320390</t>
  </si>
  <si>
    <t>2IAQ1386</t>
  </si>
  <si>
    <t>VILL BAD PO KALKA TEH KALKA</t>
  </si>
  <si>
    <t>222501000041</t>
  </si>
  <si>
    <t>PIYUSH YADAV</t>
  </si>
  <si>
    <t>GHANSHYAM YADAV</t>
  </si>
  <si>
    <t>946356502489</t>
  </si>
  <si>
    <t>2AWA8508</t>
  </si>
  <si>
    <t>250, C BROAD GAUGE, RAILWAY COLONY KALKA</t>
  </si>
  <si>
    <t>520</t>
  </si>
  <si>
    <t>222501000042</t>
  </si>
  <si>
    <t>MUNNA</t>
  </si>
  <si>
    <t>346131331242</t>
  </si>
  <si>
    <t>5ZPR4126</t>
  </si>
  <si>
    <t>VILL. TIPRA, KALKA, PANCHKULA</t>
  </si>
  <si>
    <t>222501000045</t>
  </si>
  <si>
    <t>RISHAV</t>
  </si>
  <si>
    <t>MANMOHAN</t>
  </si>
  <si>
    <t>357219564163</t>
  </si>
  <si>
    <t>2AGC1535</t>
  </si>
  <si>
    <t>SHANKAR GALI TIPRA TEH KALKA</t>
  </si>
  <si>
    <t>508</t>
  </si>
  <si>
    <t>222501000046</t>
  </si>
  <si>
    <t>RITIK RANA</t>
  </si>
  <si>
    <t>RAJESH KUMAR RANA</t>
  </si>
  <si>
    <t>766073430872</t>
  </si>
  <si>
    <t>H NO 0975 BASANT.VIHAR,KALKA</t>
  </si>
  <si>
    <t>499</t>
  </si>
  <si>
    <t>222501000048</t>
  </si>
  <si>
    <t>ROHIT THAKUR</t>
  </si>
  <si>
    <t>987239330125</t>
  </si>
  <si>
    <t>1635 B2 VISHWAKARMA COLONY</t>
  </si>
  <si>
    <t>222501000049</t>
  </si>
  <si>
    <t>241890257815</t>
  </si>
  <si>
    <t>7NDF4726</t>
  </si>
  <si>
    <t>VILLAGE PARWALA PO KANDAIWALA TEHSIL RAIPUR RANI DISTT PANCHKULA</t>
  </si>
  <si>
    <t>521</t>
  </si>
  <si>
    <t>Private Job in Panchkula</t>
  </si>
  <si>
    <t>222501000053</t>
  </si>
  <si>
    <t>SUDARSHAN MISHRA</t>
  </si>
  <si>
    <t>VIVEKANAND MISHRA</t>
  </si>
  <si>
    <t>867673116804</t>
  </si>
  <si>
    <t>VILL. BANSPAR,P.O PIPRAULI, BASPAR,GORAKHPUR, U.P</t>
  </si>
  <si>
    <t>597</t>
  </si>
  <si>
    <t>222501000054</t>
  </si>
  <si>
    <t>SURESH</t>
  </si>
  <si>
    <t>GOPAL CHAND</t>
  </si>
  <si>
    <t>623608033864</t>
  </si>
  <si>
    <t>VILL NARAINI DIST SOLAN</t>
  </si>
  <si>
    <t>637</t>
  </si>
  <si>
    <t>222501000056</t>
  </si>
  <si>
    <t>603925711724</t>
  </si>
  <si>
    <t>7DQZ8171</t>
  </si>
  <si>
    <t>MAJRA MEHTAB KALKA</t>
  </si>
  <si>
    <t>449</t>
  </si>
  <si>
    <t>Own Shop (Electrical)</t>
  </si>
  <si>
    <t>222501023001</t>
  </si>
  <si>
    <t>784530352551</t>
  </si>
  <si>
    <t>9350449155</t>
  </si>
  <si>
    <t>644</t>
  </si>
  <si>
    <t>Kandhari Ltd</t>
  </si>
  <si>
    <t>ELECTRICAL ENGG. 2022-2025</t>
  </si>
  <si>
    <t> RollNo (56)</t>
  </si>
  <si>
    <t>Sem Res. 1(1000)</t>
  </si>
  <si>
    <t>Sem. Res. 2(900)</t>
  </si>
  <si>
    <t>Sem. Res. 3(1000)</t>
  </si>
  <si>
    <t>Sem. Res. 4(1000)</t>
  </si>
  <si>
    <t>Sem res. 5(1000)</t>
  </si>
  <si>
    <t>Sem Res. 6( 900 )</t>
  </si>
  <si>
    <t>%age (4900)</t>
  </si>
  <si>
    <t>Status</t>
  </si>
  <si>
    <t>Higher 
Education (7)</t>
  </si>
  <si>
    <t>Self Busines (12)</t>
  </si>
  <si>
    <t>Place ment (37)</t>
  </si>
  <si>
    <t>212500900007</t>
  </si>
  <si>
    <t>ASHIM  KHAN</t>
  </si>
  <si>
    <t>Pyare Lal</t>
  </si>
  <si>
    <t>9317965643</t>
  </si>
  <si>
    <t>HIM TEKNOFORGE LTD</t>
  </si>
  <si>
    <t>222500900004</t>
  </si>
  <si>
    <t>BIR CHAND</t>
  </si>
  <si>
    <t>528269028463</t>
  </si>
  <si>
    <t>2JCI6699</t>
  </si>
  <si>
    <t>BIR CHAND, 113 BLOCK 1, SHEETLA MATA MANDIR, GHATI WALA PINJOR PANCHKULA</t>
  </si>
  <si>
    <t>all clear</t>
  </si>
  <si>
    <t>222500900005</t>
  </si>
  <si>
    <t>315876803137</t>
  </si>
  <si>
    <t>7ZJI2795</t>
  </si>
  <si>
    <t>S/O RAKESH KUMAR, BAKSHIWALA, KALKA</t>
  </si>
  <si>
    <t>MAHLE ANAND THERMAL SYSTEM PVT.LTD</t>
  </si>
  <si>
    <t>222500900006</t>
  </si>
  <si>
    <t>JAGMOHAN SINGH</t>
  </si>
  <si>
    <t>997842134696</t>
  </si>
  <si>
    <t>1ZDU5006</t>
  </si>
  <si>
    <t>JAGMOHAN SINGH BHAGWANPUR PANCHKULA</t>
  </si>
  <si>
    <t>222500900007</t>
  </si>
  <si>
    <t>436052541693</t>
  </si>
  <si>
    <t>6QJU8046</t>
  </si>
  <si>
    <t>S/O HARBHAJAN SINGH, CHARNIA MOLE WALI, KALKA</t>
  </si>
  <si>
    <t>222500900008</t>
  </si>
  <si>
    <t>RAMLOK</t>
  </si>
  <si>
    <t>824527190554</t>
  </si>
  <si>
    <t>1EAB1503</t>
  </si>
  <si>
    <t>S/O RAM LOK PAPLOHA</t>
  </si>
  <si>
    <t>222500900010</t>
  </si>
  <si>
    <t>ANCHAL</t>
  </si>
  <si>
    <t>565127411579</t>
  </si>
  <si>
    <t>8PLR6591</t>
  </si>
  <si>
    <t>H NO 1703B2 BITNA COLONY PINJORE</t>
  </si>
  <si>
    <t xml:space="preserve">Palour shop and doing self study regularly to prepare for re-apper exam </t>
  </si>
  <si>
    <t>222500900012</t>
  </si>
  <si>
    <t>ANSH</t>
  </si>
  <si>
    <t>721878822047</t>
  </si>
  <si>
    <t>7VUG9013</t>
  </si>
  <si>
    <t>H. NO. 369/B1 NALAGARD ROAD</t>
  </si>
  <si>
    <t>222500900013</t>
  </si>
  <si>
    <t>ANSHIKA</t>
  </si>
  <si>
    <t>KAILASH MORYA</t>
  </si>
  <si>
    <t>638191571340</t>
  </si>
  <si>
    <t>GARIB PATTI DISTT MAU UTTAR PRADESH</t>
  </si>
  <si>
    <t>FDC LTD NALAGARH</t>
  </si>
  <si>
    <t>16500</t>
  </si>
  <si>
    <t>222500900016</t>
  </si>
  <si>
    <t>ARYAN</t>
  </si>
  <si>
    <t>SANJAY KAMBOJ</t>
  </si>
  <si>
    <t>617273623282</t>
  </si>
  <si>
    <t>6HNH2647</t>
  </si>
  <si>
    <t>C/O SANJAY KAMBOJ, 489 B2, SHIV COLONY PINJORE</t>
  </si>
  <si>
    <t>222500900019</t>
  </si>
  <si>
    <t>CHANCHAL DEVI</t>
  </si>
  <si>
    <t>SHANTI RAM</t>
  </si>
  <si>
    <t>482325364043</t>
  </si>
  <si>
    <t>D/O SHANTI RAM, KOTHA KANAON, GOELA PANNER, SOLAN</t>
  </si>
  <si>
    <t>Boutique</t>
  </si>
  <si>
    <t>222500900022</t>
  </si>
  <si>
    <t>HITESH CHAUDHARY</t>
  </si>
  <si>
    <t>BUDH RAM</t>
  </si>
  <si>
    <t>825161572654</t>
  </si>
  <si>
    <t>8HAY6293</t>
  </si>
  <si>
    <t>S/O BUDH RAM, TAGRA KALI RAM, KALKA</t>
  </si>
  <si>
    <t xml:space="preserve">AC SERVICE </t>
  </si>
  <si>
    <t>222500900025</t>
  </si>
  <si>
    <t>623264285480</t>
  </si>
  <si>
    <t>3AHP3455</t>
  </si>
  <si>
    <t>VILL. KARANPUR</t>
  </si>
  <si>
    <t>ELECTRICIAN IN  CHITKARA UNI. NANAKPUR</t>
  </si>
  <si>
    <t>222500900026</t>
  </si>
  <si>
    <t>JATINDER</t>
  </si>
  <si>
    <t>KULWINDER</t>
  </si>
  <si>
    <t>864376558461</t>
  </si>
  <si>
    <t>9HRP0982</t>
  </si>
  <si>
    <t>H. NO 44 NEAR OLD SHIV MANDIR, VILL. VASUDEVPURA, PANCHKULA</t>
  </si>
  <si>
    <t>MICROTEK, PARWANOO</t>
  </si>
  <si>
    <t>222500900027</t>
  </si>
  <si>
    <t>203253141535</t>
  </si>
  <si>
    <t>7IUW5495</t>
  </si>
  <si>
    <t>42, HANSAWALA, TEH TOHANA</t>
  </si>
  <si>
    <t>OWN COMPANY , TRANSFOMER REPAIRING  NALAGARH</t>
  </si>
  <si>
    <t>222500900032</t>
  </si>
  <si>
    <t>MAYANK SHARMA</t>
  </si>
  <si>
    <t>SURESH DUTT</t>
  </si>
  <si>
    <t>500342455891</t>
  </si>
  <si>
    <t>6KOY2442</t>
  </si>
  <si>
    <t>457NEAR SAI SWEETS RAM NAGAR KALKA</t>
  </si>
  <si>
    <t>222500900033</t>
  </si>
  <si>
    <t>MOHIT DHIMAN</t>
  </si>
  <si>
    <t>933804527105</t>
  </si>
  <si>
    <t>2DWB4931</t>
  </si>
  <si>
    <t>S/O DINESH KUMAR, 2 A B 1 , MODEL TOWN PINJORE</t>
  </si>
  <si>
    <t>222500900034</t>
  </si>
  <si>
    <t>MOHIT CHANDEL</t>
  </si>
  <si>
    <t>476363970030</t>
  </si>
  <si>
    <t>PARAM GARMENTS PALIKA BAJAR KALKA ROAD</t>
  </si>
  <si>
    <t>222500900035</t>
  </si>
  <si>
    <t>987145699017</t>
  </si>
  <si>
    <t>8QPV0966</t>
  </si>
  <si>
    <t>SUBHASH KUMAR KONA P O NANAKPUR PINJORE PANCHKULA</t>
  </si>
  <si>
    <t>DBA PVT LTD, ZIRAKPUR</t>
  </si>
  <si>
    <t>210000</t>
  </si>
  <si>
    <t>222500900037</t>
  </si>
  <si>
    <t>PARKASH CHAND</t>
  </si>
  <si>
    <t>856491975361</t>
  </si>
  <si>
    <t>9REW2824</t>
  </si>
  <si>
    <t>VILL MANDHANA PO MANDHANA TEH PANCHKULA</t>
  </si>
  <si>
    <t xml:space="preserve"> MOBILE SHOP</t>
  </si>
  <si>
    <t>222500900038</t>
  </si>
  <si>
    <t>743113960720</t>
  </si>
  <si>
    <t>8WXH9693</t>
  </si>
  <si>
    <t>NAGGAL BHAGA, KALKA</t>
  </si>
  <si>
    <t>222500900039</t>
  </si>
  <si>
    <t>281105789115</t>
  </si>
  <si>
    <t>3AME0817</t>
  </si>
  <si>
    <t>S/O ANIL KUMAR, 210 B2, SHIV COLONY, BINTA ROAD, KALKA</t>
  </si>
  <si>
    <t>OWN SHOP (GENERAL STORE)</t>
  </si>
  <si>
    <t>222500900041</t>
  </si>
  <si>
    <t>PARUL</t>
  </si>
  <si>
    <t>399980962675</t>
  </si>
  <si>
    <t>H NO 1703 B2 BITNA COLONY</t>
  </si>
  <si>
    <t xml:space="preserve"> Electrical shop and Self study for  semester  Exam</t>
  </si>
  <si>
    <t>222500900042</t>
  </si>
  <si>
    <t>CHATHU GUPTA</t>
  </si>
  <si>
    <t>833732210465</t>
  </si>
  <si>
    <t>RAHUL GUPTA, PACH PAKHRI,PACHPOKHARI,ROHTAS,</t>
  </si>
  <si>
    <t>222500900045</t>
  </si>
  <si>
    <t>RAVI KUMAR SHAH</t>
  </si>
  <si>
    <t>PRAMOD SAH</t>
  </si>
  <si>
    <t>760513938848</t>
  </si>
  <si>
    <t>UPMOHAL PARWANOO</t>
  </si>
  <si>
    <t>222500900046</t>
  </si>
  <si>
    <t>823785861487</t>
  </si>
  <si>
    <t>S/O MANJAY SAH, VILLAGE GAMHARIYA, TARAWAN</t>
  </si>
  <si>
    <t>222500900047</t>
  </si>
  <si>
    <t>RITESH KUMAR SAH</t>
  </si>
  <si>
    <t>MANJAY SAH</t>
  </si>
  <si>
    <t>878172118134</t>
  </si>
  <si>
    <t>5TBL3897</t>
  </si>
  <si>
    <t>VISHKARMA COLONY PINJORE NEAR GUGGA MEDI TEH KALKA</t>
  </si>
  <si>
    <t>222500900049</t>
  </si>
  <si>
    <t>ROHIT BHARTI</t>
  </si>
  <si>
    <t>DHARMENDER BHARTI</t>
  </si>
  <si>
    <t>838215024788</t>
  </si>
  <si>
    <t>KOTHA KANNON POST OFFICE GOELA PANNAR TEHSIL NALAGARH</t>
  </si>
  <si>
    <t>222500900050</t>
  </si>
  <si>
    <t>ROHIT DHIMAN</t>
  </si>
  <si>
    <t>294222997226</t>
  </si>
  <si>
    <t>8UZL7957</t>
  </si>
  <si>
    <t>VILL. PAPLOHA</t>
  </si>
  <si>
    <t>222500900053</t>
  </si>
  <si>
    <t>SAKSHAM KUMAR</t>
  </si>
  <si>
    <t xml:space="preserve">MOBILE SHOP </t>
  </si>
  <si>
    <t>222500900051</t>
  </si>
  <si>
    <t>533669553830</t>
  </si>
  <si>
    <t>HOUSE NO 688 AHATA JAYANTI PRASAD</t>
  </si>
  <si>
    <t>222500900055</t>
  </si>
  <si>
    <t>SATYAM TIWARI</t>
  </si>
  <si>
    <t>UMAKANT TIWARI</t>
  </si>
  <si>
    <t>849009422767</t>
  </si>
  <si>
    <t>6ZVS9057</t>
  </si>
  <si>
    <t>PRITAM COLONY MARRANWALA</t>
  </si>
  <si>
    <t>222500900057</t>
  </si>
  <si>
    <t>TANMAY</t>
  </si>
  <si>
    <t>376475275983</t>
  </si>
  <si>
    <t>VILL CHIALI NALI POST SUBATHU</t>
  </si>
  <si>
    <t>222500900058</t>
  </si>
  <si>
    <t>TANYA</t>
  </si>
  <si>
    <t>SOMLAL</t>
  </si>
  <si>
    <t>903498886221</t>
  </si>
  <si>
    <t>4DQJ2724</t>
  </si>
  <si>
    <t>338 B1 DASHMESH COLONY PINJORE</t>
  </si>
  <si>
    <t>ESCORT KUBOTA LTD</t>
  </si>
  <si>
    <t>171000</t>
  </si>
  <si>
    <t>222500923001</t>
  </si>
  <si>
    <t>ADARSH KUMAR</t>
  </si>
  <si>
    <t>DHIRENDRA TIWARI</t>
  </si>
  <si>
    <t>13-05-2001</t>
  </si>
  <si>
    <t>510837073948</t>
  </si>
  <si>
    <t>DHEBUWA, GOPALGANJ, BIHAR</t>
  </si>
  <si>
    <t>222500923002</t>
  </si>
  <si>
    <t>AKASH SHABD</t>
  </si>
  <si>
    <t>398025930061</t>
  </si>
  <si>
    <t>TEHSIL NALAGARH PALASRA</t>
  </si>
  <si>
    <t>222500923003</t>
  </si>
  <si>
    <t>938558881674</t>
  </si>
  <si>
    <t>VILLAGE NIKOOWAL POST OFFICE RAJPURA, SOLAN</t>
  </si>
  <si>
    <t>VBM PVT LTD CO-OPERATION ZIRAKPUR, PUNJAB</t>
  </si>
  <si>
    <t>222500923004</t>
  </si>
  <si>
    <t>ALKA SHARMA</t>
  </si>
  <si>
    <t>RATTAN LAL</t>
  </si>
  <si>
    <t>274158348518</t>
  </si>
  <si>
    <t>BHIOKHRI</t>
  </si>
  <si>
    <t>B.TECH,  MAHARAJA AGERSEN UNI. NANAKPUR</t>
  </si>
  <si>
    <t>222500923005</t>
  </si>
  <si>
    <t>AMRINDER SINGH</t>
  </si>
  <si>
    <t>571711487303</t>
  </si>
  <si>
    <t>TESHIL NALAGARH NANGAL UPERLA</t>
  </si>
  <si>
    <t>222500923006</t>
  </si>
  <si>
    <t>218389264175</t>
  </si>
  <si>
    <t>TEHSIL NALAGARH NAWAN GRAON</t>
  </si>
  <si>
    <t>222500923007</t>
  </si>
  <si>
    <t>DIKSHIT KUMAR</t>
  </si>
  <si>
    <t>284867025971</t>
  </si>
  <si>
    <t>TEHSIL NALAGARH, KAULANWALA 52 PANJHERA DISTRICT SOLAN HP</t>
  </si>
  <si>
    <t>B.TECH,  ICE  UNI. NANAKPUR</t>
  </si>
  <si>
    <t>222500923008</t>
  </si>
  <si>
    <t>2NOI7928</t>
  </si>
  <si>
    <t>VILL BHAROULI</t>
  </si>
  <si>
    <t>ACME GENERICS PVT LTD (import and Export)</t>
  </si>
  <si>
    <t>222500923009</t>
  </si>
  <si>
    <t>JAGDEV SINGH</t>
  </si>
  <si>
    <t>SUCHA SINGH</t>
  </si>
  <si>
    <t>770874011681</t>
  </si>
  <si>
    <t>BAGLEHOR,PANJHERA, NALAGARH</t>
  </si>
  <si>
    <t>222500923010</t>
  </si>
  <si>
    <t>LOKESH KUMAR</t>
  </si>
  <si>
    <t>771585528244</t>
  </si>
  <si>
    <t>KAKAR DOHICHI, BADHOKHARI</t>
  </si>
  <si>
    <t>222500923011</t>
  </si>
  <si>
    <t>453099427380</t>
  </si>
  <si>
    <t>BALBIR SINGH, SERI SOLAN</t>
  </si>
  <si>
    <t>222500923012</t>
  </si>
  <si>
    <t>303719361409</t>
  </si>
  <si>
    <t>222500923013</t>
  </si>
  <si>
    <t>MEENAKSHI THAKUR</t>
  </si>
  <si>
    <t>BALDEV THAKUR</t>
  </si>
  <si>
    <t>696800442705</t>
  </si>
  <si>
    <t>V.P.O DHARMANA, SOLAN HP</t>
  </si>
  <si>
    <t>222500923014</t>
  </si>
  <si>
    <t>MOHIT BANSAL</t>
  </si>
  <si>
    <t>902693357125</t>
  </si>
  <si>
    <t>TEHSIL NALAGARH KAULANWALA</t>
  </si>
  <si>
    <t>222500923015</t>
  </si>
  <si>
    <t>NAKUL SONI</t>
  </si>
  <si>
    <t>818017133365</t>
  </si>
  <si>
    <t>CHOURI 89, SAUR, SOLAN , HIMACHAL PRADESH</t>
  </si>
  <si>
    <t>222500923016</t>
  </si>
  <si>
    <t>482066399702</t>
  </si>
  <si>
    <t>TEHSIL NALAGARH, NAGAL UPERLA</t>
  </si>
  <si>
    <t>222500923017</t>
  </si>
  <si>
    <t>NIKHIL SHARMA</t>
  </si>
  <si>
    <t>HARINDER KUMAR</t>
  </si>
  <si>
    <t>9FUJ7364</t>
  </si>
  <si>
    <t>11, VISHKARMA COLONY</t>
  </si>
  <si>
    <t>Eletrician (Showroom , baddi)</t>
  </si>
  <si>
    <t>222500923018</t>
  </si>
  <si>
    <t>OMKAR</t>
  </si>
  <si>
    <t>553903720275</t>
  </si>
  <si>
    <t>POST OFFICE BHULSWAI TEHSIL GHUMARWIN BARI BAGOT 523 , BHULSWAI , BILASPUR , HIMACHAL PRADESH</t>
  </si>
  <si>
    <t>222500923019</t>
  </si>
  <si>
    <t>ROOP LAL</t>
  </si>
  <si>
    <t>236993780783</t>
  </si>
  <si>
    <t>VILL. SAI CHAROG, BADDI, SOLAN</t>
  </si>
  <si>
    <t>222500923021</t>
  </si>
  <si>
    <t>RAMJAN</t>
  </si>
  <si>
    <t>SHARIF MOHAMAD</t>
  </si>
  <si>
    <t>216772948850</t>
  </si>
  <si>
    <t>VILL RAIYA, JOGON</t>
  </si>
  <si>
    <t>222500923022</t>
  </si>
  <si>
    <t>RISABH KUMAR</t>
  </si>
  <si>
    <t>863107227184</t>
  </si>
  <si>
    <t>TESHIL JHANDUTTA JHABOLA</t>
  </si>
  <si>
    <t>222500923023</t>
  </si>
  <si>
    <t>RITIK ROUSHAN</t>
  </si>
  <si>
    <t>SIYARAM RAY</t>
  </si>
  <si>
    <t>561132533856</t>
  </si>
  <si>
    <t>RAMPUR, SARAN,BIHAR</t>
  </si>
  <si>
    <t>222500923024</t>
  </si>
  <si>
    <t>AWADHESH SINGH</t>
  </si>
  <si>
    <t>422825817796</t>
  </si>
  <si>
    <t>SURWALA, SIWAN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</si>
</sst>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;[Red]0"/>
    <numFmt numFmtId="165" formatCode="0_);[Red]\(0\)"/>
    <numFmt numFmtId="166" formatCode="0.000"/>
  </numFmts>
  <fonts count="9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.5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sz val="11"/>
      <color indexed="8"/>
      <name val="Times New Roman"/>
      <family val="1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u/>
      <sz val="11"/>
      <color indexed="3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10"/>
      <color rgb="FF006100"/>
      <name val="Arial"/>
      <family val="2"/>
    </font>
    <font>
      <sz val="9"/>
      <color rgb="FF000000"/>
      <name val="Arial"/>
      <family val="2"/>
    </font>
    <font>
      <sz val="11"/>
      <color indexed="8"/>
      <name val="Arial"/>
      <family val="2"/>
    </font>
    <font>
      <b/>
      <sz val="16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2" tint="-0.74999237037263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2"/>
      <color theme="1"/>
      <name val="Times New Roman"/>
      <family val="1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b/>
      <i/>
      <sz val="12"/>
      <color theme="1"/>
      <name val="Times New Roman"/>
      <family val="1"/>
    </font>
    <font>
      <sz val="10"/>
      <color indexed="8"/>
      <name val="Tahoma"/>
      <family val="2"/>
    </font>
    <font>
      <sz val="10"/>
      <color rgb="FF000000"/>
      <name val="Calibri"/>
      <scheme val="minor"/>
    </font>
    <font>
      <sz val="24"/>
      <color theme="1" tint="4.9989318521683403E-2"/>
      <name val="Verdana"/>
      <family val="2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rgb="FF333333"/>
      <name val="Calibri"/>
      <family val="2"/>
      <scheme val="minor"/>
    </font>
    <font>
      <sz val="22"/>
      <color theme="1"/>
      <name val="Verdana"/>
      <family val="2"/>
    </font>
    <font>
      <b/>
      <sz val="9.9"/>
      <color rgb="FF555555"/>
      <name val="Arial"/>
      <family val="2"/>
    </font>
    <font>
      <b/>
      <sz val="9.9"/>
      <color theme="1" tint="4.9989318521683403E-2"/>
      <name val="Arial"/>
      <family val="2"/>
    </font>
    <font>
      <sz val="18"/>
      <color theme="1" tint="4.9989318521683403E-2"/>
      <name val="Verdana"/>
      <family val="2"/>
    </font>
    <font>
      <b/>
      <sz val="9.9"/>
      <color theme="1" tint="4.9989318521683403E-2"/>
      <name val="Verdana"/>
      <family val="2"/>
    </font>
    <font>
      <b/>
      <sz val="9"/>
      <color theme="1" tint="4.9989318521683403E-2"/>
      <name val="Verdana"/>
      <family val="2"/>
    </font>
    <font>
      <sz val="9.9"/>
      <color theme="1" tint="4.9989318521683403E-2"/>
      <name val="Verdana"/>
      <family val="2"/>
    </font>
    <font>
      <sz val="11"/>
      <color theme="1" tint="4.9989318521683403E-2"/>
      <name val="Verdana"/>
      <family val="2"/>
    </font>
    <font>
      <sz val="9"/>
      <color theme="1" tint="4.9989318521683403E-2"/>
      <name val="Verdana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sz val="22"/>
      <color theme="1" tint="4.9989318521683403E-2"/>
      <name val="Verdana"/>
      <family val="2"/>
    </font>
    <font>
      <b/>
      <sz val="11"/>
      <color theme="1" tint="4.9989318521683403E-2"/>
      <name val="Calibri"/>
      <family val="2"/>
      <scheme val="minor"/>
    </font>
    <font>
      <sz val="9.9"/>
      <color theme="1" tint="4.9989318521683403E-2"/>
      <name val="Arial"/>
      <family val="2"/>
    </font>
    <font>
      <sz val="18"/>
      <color theme="1" tint="4.9989318521683403E-2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10"/>
      <color rgb="FF555555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sz val="10"/>
      <color theme="1" tint="4.9989318521683403E-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5FFF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F5F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45" fillId="0" borderId="0"/>
    <xf numFmtId="0" fontId="48" fillId="0" borderId="0"/>
    <xf numFmtId="0" fontId="52" fillId="0" borderId="0"/>
    <xf numFmtId="0" fontId="63" fillId="0" borderId="0"/>
  </cellStyleXfs>
  <cellXfs count="955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5" borderId="2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center" vertical="top" wrapText="1"/>
    </xf>
    <xf numFmtId="0" fontId="0" fillId="6" borderId="2" xfId="0" applyFill="1" applyBorder="1" applyAlignment="1">
      <alignment vertical="top" wrapText="1"/>
    </xf>
    <xf numFmtId="0" fontId="5" fillId="5" borderId="0" xfId="0" applyFont="1" applyFill="1" applyAlignment="1">
      <alignment vertical="top"/>
    </xf>
    <xf numFmtId="0" fontId="9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vertical="top" wrapText="1"/>
    </xf>
    <xf numFmtId="14" fontId="10" fillId="7" borderId="2" xfId="0" applyNumberFormat="1" applyFont="1" applyFill="1" applyBorder="1" applyAlignment="1">
      <alignment horizontal="left" vertical="top" wrapText="1"/>
    </xf>
    <xf numFmtId="0" fontId="10" fillId="7" borderId="2" xfId="0" applyFont="1" applyFill="1" applyBorder="1" applyAlignment="1">
      <alignment horizontal="left" vertical="top" wrapText="1"/>
    </xf>
    <xf numFmtId="12" fontId="12" fillId="0" borderId="2" xfId="0" applyNumberFormat="1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vertical="top"/>
    </xf>
    <xf numFmtId="0" fontId="10" fillId="0" borderId="2" xfId="0" applyFont="1" applyBorder="1" applyAlignment="1">
      <alignment horizontal="left" vertical="top"/>
    </xf>
    <xf numFmtId="0" fontId="14" fillId="0" borderId="2" xfId="4" applyFont="1" applyBorder="1" applyAlignment="1">
      <alignment vertical="top"/>
    </xf>
    <xf numFmtId="0" fontId="10" fillId="0" borderId="2" xfId="0" applyFont="1" applyBorder="1"/>
    <xf numFmtId="0" fontId="0" fillId="0" borderId="2" xfId="0" applyBorder="1"/>
    <xf numFmtId="0" fontId="14" fillId="0" borderId="2" xfId="4" applyFont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0" fillId="6" borderId="2" xfId="0" applyFill="1" applyBorder="1" applyAlignment="1">
      <alignment wrapText="1"/>
    </xf>
    <xf numFmtId="0" fontId="10" fillId="0" borderId="2" xfId="0" applyFont="1" applyBorder="1" applyAlignment="1">
      <alignment wrapText="1"/>
    </xf>
    <xf numFmtId="12" fontId="12" fillId="7" borderId="2" xfId="0" applyNumberFormat="1" applyFont="1" applyFill="1" applyBorder="1" applyAlignment="1">
      <alignment horizontal="left" vertical="top" wrapText="1"/>
    </xf>
    <xf numFmtId="0" fontId="12" fillId="7" borderId="2" xfId="0" applyFont="1" applyFill="1" applyBorder="1" applyAlignment="1">
      <alignment horizontal="left" vertical="top" wrapText="1"/>
    </xf>
    <xf numFmtId="0" fontId="10" fillId="8" borderId="2" xfId="0" applyFont="1" applyFill="1" applyBorder="1" applyAlignment="1">
      <alignment horizontal="left" vertical="top"/>
    </xf>
    <xf numFmtId="0" fontId="11" fillId="7" borderId="2" xfId="0" applyFont="1" applyFill="1" applyBorder="1" applyAlignment="1">
      <alignment horizontal="left" vertical="top" wrapText="1"/>
    </xf>
    <xf numFmtId="0" fontId="10" fillId="7" borderId="2" xfId="0" applyFont="1" applyFill="1" applyBorder="1" applyAlignment="1">
      <alignment horizontal="left" vertical="top"/>
    </xf>
    <xf numFmtId="0" fontId="15" fillId="5" borderId="2" xfId="0" applyFont="1" applyFill="1" applyBorder="1" applyAlignment="1">
      <alignment horizontal="center" vertical="top" wrapText="1"/>
    </xf>
    <xf numFmtId="0" fontId="15" fillId="5" borderId="2" xfId="0" applyFont="1" applyFill="1" applyBorder="1" applyAlignment="1">
      <alignment vertical="top" wrapText="1"/>
    </xf>
    <xf numFmtId="0" fontId="15" fillId="5" borderId="2" xfId="0" applyFont="1" applyFill="1" applyBorder="1" applyAlignment="1">
      <alignment horizontal="left" vertical="top" wrapText="1"/>
    </xf>
    <xf numFmtId="0" fontId="10" fillId="5" borderId="2" xfId="0" applyFont="1" applyFill="1" applyBorder="1" applyAlignment="1">
      <alignment vertical="top"/>
    </xf>
    <xf numFmtId="0" fontId="0" fillId="5" borderId="0" xfId="0" applyFill="1" applyAlignment="1">
      <alignment vertical="top"/>
    </xf>
    <xf numFmtId="1" fontId="11" fillId="0" borderId="2" xfId="0" applyNumberFormat="1" applyFont="1" applyBorder="1" applyAlignment="1">
      <alignment horizontal="left" vertical="top" wrapText="1"/>
    </xf>
    <xf numFmtId="14" fontId="10" fillId="0" borderId="2" xfId="0" applyNumberFormat="1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1" fontId="11" fillId="0" borderId="2" xfId="0" applyNumberFormat="1" applyFont="1" applyFill="1" applyBorder="1" applyAlignment="1">
      <alignment horizontal="left" vertical="top" wrapText="1"/>
    </xf>
    <xf numFmtId="14" fontId="10" fillId="0" borderId="2" xfId="0" applyNumberFormat="1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12" fontId="12" fillId="0" borderId="2" xfId="0" applyNumberFormat="1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/>
    </xf>
    <xf numFmtId="0" fontId="14" fillId="0" borderId="2" xfId="4" applyFont="1" applyFill="1" applyBorder="1" applyAlignment="1">
      <alignment horizontal="left" vertical="top" wrapText="1"/>
    </xf>
    <xf numFmtId="0" fontId="13" fillId="0" borderId="2" xfId="4" applyBorder="1" applyAlignment="1">
      <alignment horizontal="left" vertical="top" wrapText="1"/>
    </xf>
    <xf numFmtId="0" fontId="9" fillId="0" borderId="0" xfId="0" applyFont="1"/>
    <xf numFmtId="0" fontId="16" fillId="0" borderId="0" xfId="0" applyFont="1"/>
    <xf numFmtId="0" fontId="16" fillId="7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/>
    <xf numFmtId="0" fontId="0" fillId="7" borderId="0" xfId="0" applyFill="1" applyAlignment="1">
      <alignment horizontal="left"/>
    </xf>
    <xf numFmtId="0" fontId="0" fillId="0" borderId="0" xfId="0" applyAlignment="1">
      <alignment horizontal="left"/>
    </xf>
    <xf numFmtId="0" fontId="0" fillId="7" borderId="0" xfId="0" applyFill="1"/>
    <xf numFmtId="0" fontId="18" fillId="0" borderId="0" xfId="0" applyFont="1" applyAlignment="1">
      <alignment horizontal="center" vertical="center"/>
    </xf>
    <xf numFmtId="0" fontId="19" fillId="5" borderId="4" xfId="0" applyFont="1" applyFill="1" applyBorder="1" applyAlignment="1">
      <alignment horizontal="center" vertical="top" wrapText="1"/>
    </xf>
    <xf numFmtId="1" fontId="19" fillId="5" borderId="5" xfId="0" applyNumberFormat="1" applyFont="1" applyFill="1" applyBorder="1" applyAlignment="1">
      <alignment horizontal="center" vertical="top" wrapText="1"/>
    </xf>
    <xf numFmtId="0" fontId="19" fillId="5" borderId="2" xfId="0" applyFont="1" applyFill="1" applyBorder="1" applyAlignment="1">
      <alignment horizontal="center" vertical="top" wrapText="1"/>
    </xf>
    <xf numFmtId="0" fontId="20" fillId="5" borderId="2" xfId="0" applyFont="1" applyFill="1" applyBorder="1" applyAlignment="1">
      <alignment horizontal="center" vertical="top" wrapText="1"/>
    </xf>
    <xf numFmtId="0" fontId="19" fillId="5" borderId="2" xfId="0" applyFont="1" applyFill="1" applyBorder="1" applyAlignment="1">
      <alignment vertical="top"/>
    </xf>
    <xf numFmtId="0" fontId="19" fillId="5" borderId="2" xfId="0" applyFont="1" applyFill="1" applyBorder="1" applyAlignment="1">
      <alignment vertical="top" wrapText="1"/>
    </xf>
    <xf numFmtId="0" fontId="19" fillId="5" borderId="2" xfId="0" applyFont="1" applyFill="1" applyBorder="1" applyAlignment="1">
      <alignment horizontal="left" vertical="top" wrapText="1"/>
    </xf>
    <xf numFmtId="0" fontId="0" fillId="5" borderId="0" xfId="0" applyFill="1"/>
    <xf numFmtId="0" fontId="21" fillId="9" borderId="4" xfId="0" applyFont="1" applyFill="1" applyBorder="1" applyAlignment="1">
      <alignment horizontal="center" vertical="top" wrapText="1"/>
    </xf>
    <xf numFmtId="0" fontId="21" fillId="9" borderId="2" xfId="0" applyFont="1" applyFill="1" applyBorder="1" applyAlignment="1">
      <alignment horizontal="center" vertical="top" wrapText="1"/>
    </xf>
    <xf numFmtId="1" fontId="21" fillId="6" borderId="6" xfId="0" applyNumberFormat="1" applyFont="1" applyFill="1" applyBorder="1" applyAlignment="1">
      <alignment horizontal="left" vertical="top" wrapText="1"/>
    </xf>
    <xf numFmtId="0" fontId="21" fillId="0" borderId="7" xfId="0" applyFont="1" applyBorder="1" applyAlignment="1">
      <alignment horizontal="left" vertical="top" wrapText="1"/>
    </xf>
    <xf numFmtId="14" fontId="21" fillId="0" borderId="7" xfId="0" applyNumberFormat="1" applyFont="1" applyBorder="1" applyAlignment="1">
      <alignment horizontal="left" vertical="top" wrapText="1"/>
    </xf>
    <xf numFmtId="49" fontId="21" fillId="0" borderId="8" xfId="0" applyNumberFormat="1" applyFont="1" applyBorder="1" applyAlignment="1">
      <alignment horizontal="left" vertical="top"/>
    </xf>
    <xf numFmtId="0" fontId="21" fillId="0" borderId="2" xfId="0" applyFont="1" applyBorder="1" applyAlignment="1">
      <alignment horizontal="left" vertical="top"/>
    </xf>
    <xf numFmtId="0" fontId="21" fillId="0" borderId="9" xfId="0" applyFont="1" applyBorder="1" applyAlignment="1">
      <alignment horizontal="left" vertical="top" wrapText="1"/>
    </xf>
    <xf numFmtId="0" fontId="21" fillId="0" borderId="10" xfId="0" applyFont="1" applyFill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0" fillId="6" borderId="2" xfId="0" applyFill="1" applyBorder="1"/>
    <xf numFmtId="0" fontId="0" fillId="6" borderId="0" xfId="0" applyFill="1"/>
    <xf numFmtId="1" fontId="21" fillId="9" borderId="12" xfId="0" applyNumberFormat="1" applyFont="1" applyFill="1" applyBorder="1" applyAlignment="1">
      <alignment horizontal="left" vertical="top" wrapText="1"/>
    </xf>
    <xf numFmtId="14" fontId="21" fillId="0" borderId="9" xfId="0" applyNumberFormat="1" applyFont="1" applyBorder="1" applyAlignment="1">
      <alignment horizontal="left" vertical="top" wrapText="1"/>
    </xf>
    <xf numFmtId="49" fontId="21" fillId="0" borderId="9" xfId="0" applyNumberFormat="1" applyFont="1" applyBorder="1" applyAlignment="1">
      <alignment horizontal="left" vertical="top" wrapText="1"/>
    </xf>
    <xf numFmtId="0" fontId="21" fillId="0" borderId="7" xfId="0" applyFont="1" applyFill="1" applyBorder="1" applyAlignment="1">
      <alignment horizontal="center" vertical="top" wrapText="1"/>
    </xf>
    <xf numFmtId="0" fontId="22" fillId="10" borderId="9" xfId="0" applyFont="1" applyFill="1" applyBorder="1" applyAlignment="1">
      <alignment horizontal="left" vertical="top" wrapText="1"/>
    </xf>
    <xf numFmtId="0" fontId="0" fillId="6" borderId="2" xfId="0" applyFill="1" applyBorder="1" applyAlignment="1">
      <alignment horizontal="center" vertical="top"/>
    </xf>
    <xf numFmtId="1" fontId="21" fillId="6" borderId="12" xfId="0" applyNumberFormat="1" applyFont="1" applyFill="1" applyBorder="1" applyAlignment="1">
      <alignment horizontal="left" vertical="top" wrapText="1"/>
    </xf>
    <xf numFmtId="49" fontId="21" fillId="0" borderId="2" xfId="0" applyNumberFormat="1" applyFont="1" applyBorder="1" applyAlignment="1">
      <alignment horizontal="left" vertical="top"/>
    </xf>
    <xf numFmtId="0" fontId="21" fillId="0" borderId="9" xfId="0" applyFont="1" applyFill="1" applyBorder="1" applyAlignment="1">
      <alignment horizontal="left" vertical="top" wrapText="1"/>
    </xf>
    <xf numFmtId="0" fontId="23" fillId="0" borderId="11" xfId="4" applyFont="1" applyBorder="1" applyAlignment="1">
      <alignment horizontal="left" vertical="top" wrapText="1"/>
    </xf>
    <xf numFmtId="0" fontId="21" fillId="6" borderId="2" xfId="0" applyFont="1" applyFill="1" applyBorder="1" applyAlignment="1">
      <alignment horizontal="center" vertical="top"/>
    </xf>
    <xf numFmtId="0" fontId="21" fillId="0" borderId="13" xfId="0" applyFont="1" applyFill="1" applyBorder="1" applyAlignment="1">
      <alignment horizontal="center" vertical="top" wrapText="1"/>
    </xf>
    <xf numFmtId="0" fontId="23" fillId="6" borderId="0" xfId="4" applyFont="1" applyFill="1" applyAlignment="1">
      <alignment horizontal="left" vertical="top"/>
    </xf>
    <xf numFmtId="1" fontId="21" fillId="6" borderId="14" xfId="0" applyNumberFormat="1" applyFont="1" applyFill="1" applyBorder="1" applyAlignment="1">
      <alignment horizontal="left" vertical="top" wrapText="1"/>
    </xf>
    <xf numFmtId="0" fontId="13" fillId="0" borderId="11" xfId="4" applyBorder="1" applyAlignment="1">
      <alignment horizontal="left" vertical="top" wrapText="1"/>
    </xf>
    <xf numFmtId="0" fontId="21" fillId="0" borderId="15" xfId="0" applyFont="1" applyFill="1" applyBorder="1" applyAlignment="1">
      <alignment horizontal="center" vertical="top" wrapText="1"/>
    </xf>
    <xf numFmtId="49" fontId="22" fillId="0" borderId="9" xfId="0" applyNumberFormat="1" applyFont="1" applyBorder="1" applyAlignment="1">
      <alignment horizontal="left" vertical="top" wrapText="1"/>
    </xf>
    <xf numFmtId="0" fontId="21" fillId="6" borderId="0" xfId="0" applyFont="1" applyFill="1" applyAlignment="1">
      <alignment horizontal="left" vertical="top"/>
    </xf>
    <xf numFmtId="1" fontId="21" fillId="9" borderId="14" xfId="0" applyNumberFormat="1" applyFont="1" applyFill="1" applyBorder="1" applyAlignment="1">
      <alignment horizontal="left" vertical="top" wrapText="1"/>
    </xf>
    <xf numFmtId="0" fontId="21" fillId="0" borderId="12" xfId="0" applyFont="1" applyBorder="1" applyAlignment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2" fillId="10" borderId="13" xfId="0" applyFont="1" applyFill="1" applyBorder="1" applyAlignment="1">
      <alignment horizontal="left" vertical="top" wrapText="1"/>
    </xf>
    <xf numFmtId="49" fontId="21" fillId="0" borderId="5" xfId="0" applyNumberFormat="1" applyFont="1" applyBorder="1" applyAlignment="1">
      <alignment horizontal="left" vertical="top"/>
    </xf>
    <xf numFmtId="0" fontId="21" fillId="6" borderId="9" xfId="0" applyFont="1" applyFill="1" applyBorder="1" applyAlignment="1">
      <alignment horizontal="left" vertical="top" wrapText="1"/>
    </xf>
    <xf numFmtId="0" fontId="21" fillId="6" borderId="11" xfId="0" applyFont="1" applyFill="1" applyBorder="1" applyAlignment="1">
      <alignment horizontal="left" vertical="top" wrapText="1"/>
    </xf>
    <xf numFmtId="0" fontId="22" fillId="11" borderId="2" xfId="0" applyFont="1" applyFill="1" applyBorder="1" applyAlignment="1">
      <alignment horizontal="left" vertical="top"/>
    </xf>
    <xf numFmtId="0" fontId="22" fillId="10" borderId="2" xfId="0" applyFont="1" applyFill="1" applyBorder="1" applyAlignment="1">
      <alignment horizontal="left" vertical="top"/>
    </xf>
    <xf numFmtId="0" fontId="22" fillId="10" borderId="0" xfId="0" applyFont="1" applyFill="1" applyBorder="1" applyAlignment="1">
      <alignment horizontal="left" vertical="top"/>
    </xf>
    <xf numFmtId="0" fontId="0" fillId="0" borderId="0" xfId="0" applyBorder="1"/>
    <xf numFmtId="0" fontId="21" fillId="0" borderId="2" xfId="0" applyFont="1" applyBorder="1" applyAlignment="1">
      <alignment horizontal="left" vertical="top" wrapText="1"/>
    </xf>
    <xf numFmtId="0" fontId="21" fillId="9" borderId="9" xfId="0" applyFont="1" applyFill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/>
    </xf>
    <xf numFmtId="0" fontId="21" fillId="9" borderId="11" xfId="0" applyFont="1" applyFill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4" fillId="0" borderId="9" xfId="0" applyFont="1" applyFill="1" applyBorder="1" applyAlignment="1">
      <alignment horizontal="center" vertical="top" wrapText="1"/>
    </xf>
    <xf numFmtId="0" fontId="7" fillId="11" borderId="2" xfId="0" applyFont="1" applyFill="1" applyBorder="1" applyAlignment="1">
      <alignment horizontal="center" vertical="top" wrapText="1"/>
    </xf>
    <xf numFmtId="1" fontId="24" fillId="0" borderId="2" xfId="0" applyNumberFormat="1" applyFont="1" applyFill="1" applyBorder="1" applyAlignment="1">
      <alignment horizontal="center" vertical="top" wrapText="1"/>
    </xf>
    <xf numFmtId="0" fontId="24" fillId="0" borderId="2" xfId="0" applyFont="1" applyFill="1" applyBorder="1" applyAlignment="1">
      <alignment horizontal="center" vertical="top" wrapText="1"/>
    </xf>
    <xf numFmtId="0" fontId="24" fillId="0" borderId="4" xfId="0" applyFont="1" applyFill="1" applyBorder="1" applyAlignment="1">
      <alignment horizontal="center" vertical="top" wrapText="1"/>
    </xf>
    <xf numFmtId="0" fontId="24" fillId="0" borderId="4" xfId="0" applyFont="1" applyFill="1" applyBorder="1" applyAlignment="1">
      <alignment vertical="top"/>
    </xf>
    <xf numFmtId="49" fontId="19" fillId="0" borderId="2" xfId="0" applyNumberFormat="1" applyFont="1" applyFill="1" applyBorder="1" applyAlignment="1">
      <alignment vertical="top" wrapText="1"/>
    </xf>
    <xf numFmtId="0" fontId="19" fillId="0" borderId="2" xfId="0" applyFont="1" applyFill="1" applyBorder="1" applyAlignment="1">
      <alignment horizontal="left" vertical="top" wrapText="1"/>
    </xf>
    <xf numFmtId="0" fontId="24" fillId="0" borderId="5" xfId="0" applyFont="1" applyFill="1" applyBorder="1" applyAlignment="1">
      <alignment vertical="top" wrapText="1"/>
    </xf>
    <xf numFmtId="0" fontId="24" fillId="0" borderId="2" xfId="0" applyFont="1" applyFill="1" applyBorder="1" applyAlignment="1">
      <alignment vertical="top" wrapText="1"/>
    </xf>
    <xf numFmtId="0" fontId="24" fillId="0" borderId="4" xfId="0" applyFont="1" applyFill="1" applyBorder="1" applyAlignment="1">
      <alignment vertical="top" wrapText="1"/>
    </xf>
    <xf numFmtId="0" fontId="24" fillId="0" borderId="2" xfId="0" applyFont="1" applyFill="1" applyBorder="1" applyAlignment="1">
      <alignment horizontal="left" vertical="top" wrapText="1"/>
    </xf>
    <xf numFmtId="0" fontId="24" fillId="0" borderId="5" xfId="0" applyFont="1" applyFill="1" applyBorder="1" applyAlignment="1">
      <alignment horizontal="left" vertical="top"/>
    </xf>
    <xf numFmtId="0" fontId="24" fillId="0" borderId="2" xfId="0" applyFont="1" applyFill="1" applyBorder="1" applyAlignment="1">
      <alignment horizontal="left" vertical="top"/>
    </xf>
    <xf numFmtId="0" fontId="25" fillId="6" borderId="0" xfId="0" applyFont="1" applyFill="1" applyAlignment="1">
      <alignment vertical="top"/>
    </xf>
    <xf numFmtId="0" fontId="17" fillId="9" borderId="9" xfId="0" applyFont="1" applyFill="1" applyBorder="1" applyAlignment="1">
      <alignment horizontal="center" vertical="top" wrapText="1"/>
    </xf>
    <xf numFmtId="1" fontId="17" fillId="9" borderId="9" xfId="0" applyNumberFormat="1" applyFont="1" applyFill="1" applyBorder="1" applyAlignment="1">
      <alignment horizontal="center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center" vertical="top" wrapText="1"/>
    </xf>
    <xf numFmtId="14" fontId="17" fillId="0" borderId="11" xfId="0" applyNumberFormat="1" applyFont="1" applyBorder="1" applyAlignment="1">
      <alignment horizontal="center" vertical="top" wrapText="1"/>
    </xf>
    <xf numFmtId="49" fontId="17" fillId="0" borderId="2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center" vertical="top" wrapText="1"/>
    </xf>
    <xf numFmtId="0" fontId="0" fillId="12" borderId="10" xfId="0" applyFont="1" applyFill="1" applyBorder="1" applyAlignment="1">
      <alignment horizontal="center" vertical="top" wrapText="1"/>
    </xf>
    <xf numFmtId="0" fontId="0" fillId="0" borderId="9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center" vertical="top" wrapText="1"/>
    </xf>
    <xf numFmtId="0" fontId="0" fillId="12" borderId="7" xfId="0" applyFont="1" applyFill="1" applyBorder="1" applyAlignment="1">
      <alignment horizontal="center" vertical="top" wrapText="1"/>
    </xf>
    <xf numFmtId="0" fontId="17" fillId="0" borderId="11" xfId="0" applyFont="1" applyBorder="1" applyAlignment="1">
      <alignment horizontal="left" vertical="top" wrapText="1"/>
    </xf>
    <xf numFmtId="0" fontId="0" fillId="0" borderId="12" xfId="0" applyFont="1" applyFill="1" applyBorder="1" applyAlignment="1">
      <alignment horizontal="center" vertical="top" wrapText="1"/>
    </xf>
    <xf numFmtId="1" fontId="17" fillId="6" borderId="9" xfId="0" applyNumberFormat="1" applyFont="1" applyFill="1" applyBorder="1" applyAlignment="1">
      <alignment horizontal="center" vertical="top" wrapText="1"/>
    </xf>
    <xf numFmtId="0" fontId="0" fillId="12" borderId="13" xfId="0" applyFont="1" applyFill="1" applyBorder="1" applyAlignment="1">
      <alignment horizontal="center" vertical="top" wrapText="1"/>
    </xf>
    <xf numFmtId="0" fontId="0" fillId="12" borderId="15" xfId="0" applyFont="1" applyFill="1" applyBorder="1" applyAlignment="1">
      <alignment horizontal="center" vertical="top" wrapText="1"/>
    </xf>
    <xf numFmtId="0" fontId="0" fillId="12" borderId="16" xfId="0" applyFont="1" applyFill="1" applyBorder="1" applyAlignment="1">
      <alignment horizontal="center" vertical="top" wrapText="1"/>
    </xf>
    <xf numFmtId="0" fontId="17" fillId="9" borderId="13" xfId="0" applyFont="1" applyFill="1" applyBorder="1" applyAlignment="1">
      <alignment horizontal="center" vertical="top" wrapText="1"/>
    </xf>
    <xf numFmtId="1" fontId="17" fillId="6" borderId="13" xfId="0" applyNumberFormat="1" applyFont="1" applyFill="1" applyBorder="1" applyAlignment="1">
      <alignment horizontal="center" vertical="top" wrapText="1"/>
    </xf>
    <xf numFmtId="0" fontId="0" fillId="6" borderId="2" xfId="0" applyFill="1" applyBorder="1" applyAlignment="1">
      <alignment horizontal="left" vertical="top"/>
    </xf>
    <xf numFmtId="0" fontId="0" fillId="9" borderId="9" xfId="0" applyFill="1" applyBorder="1" applyAlignment="1">
      <alignment horizontal="left" vertical="top" wrapText="1"/>
    </xf>
    <xf numFmtId="0" fontId="0" fillId="9" borderId="11" xfId="0" applyFill="1" applyBorder="1" applyAlignment="1">
      <alignment horizontal="center" vertical="top" wrapText="1"/>
    </xf>
    <xf numFmtId="14" fontId="26" fillId="0" borderId="11" xfId="0" applyNumberFormat="1" applyFont="1" applyBorder="1" applyAlignment="1">
      <alignment horizontal="center" vertical="top" wrapText="1"/>
    </xf>
    <xf numFmtId="49" fontId="0" fillId="9" borderId="2" xfId="0" applyNumberFormat="1" applyFill="1" applyBorder="1" applyAlignment="1">
      <alignment horizontal="center" vertical="top" wrapText="1"/>
    </xf>
    <xf numFmtId="0" fontId="0" fillId="9" borderId="2" xfId="0" applyFill="1" applyBorder="1" applyAlignment="1">
      <alignment horizontal="left" vertical="top" wrapText="1"/>
    </xf>
    <xf numFmtId="0" fontId="0" fillId="6" borderId="5" xfId="0" applyFont="1" applyFill="1" applyBorder="1" applyAlignment="1">
      <alignment horizontal="center" vertical="top"/>
    </xf>
    <xf numFmtId="0" fontId="0" fillId="0" borderId="2" xfId="0" applyFont="1" applyFill="1" applyBorder="1" applyAlignment="1">
      <alignment horizontal="center" vertical="top"/>
    </xf>
    <xf numFmtId="0" fontId="0" fillId="12" borderId="17" xfId="0" applyFont="1" applyFill="1" applyBorder="1" applyAlignment="1">
      <alignment horizontal="center" vertical="top"/>
    </xf>
    <xf numFmtId="9" fontId="0" fillId="0" borderId="2" xfId="0" applyNumberFormat="1" applyFont="1" applyFill="1" applyBorder="1" applyAlignment="1">
      <alignment horizontal="center" vertical="top"/>
    </xf>
    <xf numFmtId="9" fontId="0" fillId="6" borderId="4" xfId="0" applyNumberFormat="1" applyFill="1" applyBorder="1" applyAlignment="1">
      <alignment horizontal="center" vertical="top"/>
    </xf>
    <xf numFmtId="0" fontId="0" fillId="6" borderId="2" xfId="0" applyNumberFormat="1" applyFill="1" applyBorder="1" applyAlignment="1">
      <alignment horizontal="center" vertical="top"/>
    </xf>
    <xf numFmtId="9" fontId="0" fillId="6" borderId="2" xfId="0" applyNumberFormat="1" applyFill="1" applyBorder="1" applyAlignment="1">
      <alignment horizontal="left" vertical="top"/>
    </xf>
    <xf numFmtId="0" fontId="26" fillId="0" borderId="12" xfId="0" applyFont="1" applyBorder="1" applyAlignment="1">
      <alignment horizontal="left" vertical="top" wrapText="1"/>
    </xf>
    <xf numFmtId="0" fontId="26" fillId="0" borderId="9" xfId="0" applyFont="1" applyBorder="1" applyAlignment="1">
      <alignment horizontal="center" vertical="top" wrapText="1"/>
    </xf>
    <xf numFmtId="0" fontId="26" fillId="0" borderId="11" xfId="0" applyFont="1" applyBorder="1" applyAlignment="1">
      <alignment horizontal="left" vertical="top" wrapText="1"/>
    </xf>
    <xf numFmtId="0" fontId="0" fillId="12" borderId="18" xfId="0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17" fillId="9" borderId="19" xfId="0" applyFont="1" applyFill="1" applyBorder="1" applyAlignment="1">
      <alignment horizontal="center" vertical="top" wrapText="1"/>
    </xf>
    <xf numFmtId="1" fontId="17" fillId="6" borderId="20" xfId="0" applyNumberFormat="1" applyFont="1" applyFill="1" applyBorder="1" applyAlignment="1">
      <alignment horizontal="center" vertical="top" wrapText="1"/>
    </xf>
    <xf numFmtId="0" fontId="0" fillId="6" borderId="2" xfId="0" applyFill="1" applyBorder="1" applyAlignment="1">
      <alignment horizontal="left" vertical="top" wrapText="1"/>
    </xf>
    <xf numFmtId="0" fontId="0" fillId="6" borderId="9" xfId="0" applyFill="1" applyBorder="1" applyAlignment="1">
      <alignment horizontal="left" vertical="top" wrapText="1"/>
    </xf>
    <xf numFmtId="0" fontId="0" fillId="6" borderId="11" xfId="0" applyFill="1" applyBorder="1" applyAlignment="1">
      <alignment horizontal="center" vertical="top" wrapText="1"/>
    </xf>
    <xf numFmtId="0" fontId="26" fillId="0" borderId="11" xfId="0" applyFont="1" applyBorder="1" applyAlignment="1">
      <alignment horizontal="center" vertical="top" wrapText="1"/>
    </xf>
    <xf numFmtId="49" fontId="0" fillId="6" borderId="2" xfId="0" applyNumberFormat="1" applyFill="1" applyBorder="1" applyAlignment="1">
      <alignment horizontal="center" vertical="top" wrapText="1"/>
    </xf>
    <xf numFmtId="9" fontId="0" fillId="6" borderId="2" xfId="0" applyNumberFormat="1" applyFill="1" applyBorder="1" applyAlignment="1">
      <alignment horizontal="center" vertical="top"/>
    </xf>
    <xf numFmtId="0" fontId="17" fillId="9" borderId="15" xfId="0" applyFont="1" applyFill="1" applyBorder="1" applyAlignment="1">
      <alignment horizontal="center" vertical="top" wrapText="1"/>
    </xf>
    <xf numFmtId="1" fontId="17" fillId="6" borderId="15" xfId="0" applyNumberFormat="1" applyFont="1" applyFill="1" applyBorder="1" applyAlignment="1">
      <alignment horizontal="center" vertical="top" wrapText="1"/>
    </xf>
    <xf numFmtId="0" fontId="17" fillId="9" borderId="20" xfId="0" applyFont="1" applyFill="1" applyBorder="1" applyAlignment="1">
      <alignment horizontal="center" vertical="top" wrapText="1"/>
    </xf>
    <xf numFmtId="0" fontId="17" fillId="9" borderId="21" xfId="0" applyFont="1" applyFill="1" applyBorder="1" applyAlignment="1">
      <alignment horizontal="center" vertical="top" wrapText="1"/>
    </xf>
    <xf numFmtId="1" fontId="17" fillId="6" borderId="2" xfId="0" applyNumberFormat="1" applyFont="1" applyFill="1" applyBorder="1" applyAlignment="1">
      <alignment horizontal="center" vertical="top" wrapText="1"/>
    </xf>
    <xf numFmtId="0" fontId="0" fillId="9" borderId="11" xfId="0" applyFill="1" applyBorder="1" applyAlignment="1">
      <alignment horizontal="left" vertical="top" wrapText="1"/>
    </xf>
    <xf numFmtId="0" fontId="0" fillId="12" borderId="8" xfId="0" applyFont="1" applyFill="1" applyBorder="1" applyAlignment="1">
      <alignment horizontal="center" vertical="top"/>
    </xf>
    <xf numFmtId="0" fontId="26" fillId="0" borderId="22" xfId="0" applyFont="1" applyBorder="1" applyAlignment="1">
      <alignment horizontal="left" vertical="top" wrapText="1"/>
    </xf>
    <xf numFmtId="0" fontId="0" fillId="9" borderId="0" xfId="0" applyFill="1" applyBorder="1" applyAlignment="1">
      <alignment horizontal="left" vertical="center" wrapText="1"/>
    </xf>
    <xf numFmtId="0" fontId="0" fillId="6" borderId="0" xfId="0" applyFill="1" applyBorder="1" applyAlignment="1">
      <alignment horizontal="left" vertical="center"/>
    </xf>
    <xf numFmtId="0" fontId="0" fillId="6" borderId="0" xfId="0" applyFill="1" applyAlignment="1">
      <alignment horizontal="center" vertical="top"/>
    </xf>
    <xf numFmtId="49" fontId="0" fillId="6" borderId="0" xfId="0" applyNumberFormat="1" applyFill="1"/>
    <xf numFmtId="0" fontId="0" fillId="6" borderId="0" xfId="0" applyFill="1" applyAlignment="1">
      <alignment horizontal="left"/>
    </xf>
    <xf numFmtId="0" fontId="0" fillId="6" borderId="0" xfId="0" applyFill="1" applyBorder="1"/>
    <xf numFmtId="0" fontId="0" fillId="6" borderId="0" xfId="0" applyFill="1" applyBorder="1" applyAlignment="1">
      <alignment horizontal="left"/>
    </xf>
    <xf numFmtId="0" fontId="0" fillId="6" borderId="0" xfId="0" applyFill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0" fillId="9" borderId="9" xfId="0" applyFill="1" applyBorder="1" applyAlignment="1">
      <alignment horizontal="left" vertical="center" wrapText="1"/>
    </xf>
    <xf numFmtId="0" fontId="0" fillId="6" borderId="9" xfId="0" applyFill="1" applyBorder="1" applyAlignment="1">
      <alignment horizontal="left" vertical="center" wrapText="1"/>
    </xf>
    <xf numFmtId="0" fontId="0" fillId="6" borderId="8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9" borderId="13" xfId="0" applyFill="1" applyBorder="1" applyAlignment="1">
      <alignment horizontal="left" vertical="center" wrapText="1"/>
    </xf>
    <xf numFmtId="49" fontId="0" fillId="0" borderId="0" xfId="0" applyNumberFormat="1"/>
    <xf numFmtId="0" fontId="0" fillId="0" borderId="2" xfId="0" applyBorder="1" applyAlignment="1">
      <alignment horizontal="left"/>
    </xf>
    <xf numFmtId="0" fontId="5" fillId="11" borderId="9" xfId="0" applyFont="1" applyFill="1" applyBorder="1" applyAlignment="1">
      <alignment horizontal="center" vertical="top" wrapText="1"/>
    </xf>
    <xf numFmtId="1" fontId="5" fillId="11" borderId="9" xfId="0" applyNumberFormat="1" applyFont="1" applyFill="1" applyBorder="1" applyAlignment="1">
      <alignment horizontal="center" vertical="top" wrapText="1"/>
    </xf>
    <xf numFmtId="0" fontId="5" fillId="11" borderId="11" xfId="0" applyFont="1" applyFill="1" applyBorder="1" applyAlignment="1">
      <alignment horizontal="center" vertical="top" wrapText="1"/>
    </xf>
    <xf numFmtId="0" fontId="5" fillId="11" borderId="2" xfId="0" applyFont="1" applyFill="1" applyBorder="1" applyAlignment="1">
      <alignment horizontal="center" vertical="top" wrapText="1"/>
    </xf>
    <xf numFmtId="0" fontId="5" fillId="11" borderId="23" xfId="0" applyFont="1" applyFill="1" applyBorder="1" applyAlignment="1">
      <alignment horizontal="left" vertical="top" wrapText="1"/>
    </xf>
    <xf numFmtId="49" fontId="27" fillId="11" borderId="2" xfId="0" applyNumberFormat="1" applyFont="1" applyFill="1" applyBorder="1" applyAlignment="1">
      <alignment vertical="top" wrapText="1"/>
    </xf>
    <xf numFmtId="0" fontId="27" fillId="11" borderId="2" xfId="0" applyFont="1" applyFill="1" applyBorder="1" applyAlignment="1">
      <alignment vertical="top" wrapText="1"/>
    </xf>
    <xf numFmtId="0" fontId="28" fillId="11" borderId="5" xfId="0" applyFont="1" applyFill="1" applyBorder="1" applyAlignment="1">
      <alignment vertical="top" wrapText="1"/>
    </xf>
    <xf numFmtId="0" fontId="28" fillId="11" borderId="2" xfId="0" applyFont="1" applyFill="1" applyBorder="1" applyAlignment="1">
      <alignment vertical="top" wrapText="1"/>
    </xf>
    <xf numFmtId="0" fontId="28" fillId="11" borderId="2" xfId="0" applyFont="1" applyFill="1" applyBorder="1" applyAlignment="1">
      <alignment horizontal="left" vertical="top" wrapText="1"/>
    </xf>
    <xf numFmtId="0" fontId="0" fillId="6" borderId="0" xfId="0" applyFill="1" applyAlignment="1">
      <alignment vertical="top"/>
    </xf>
    <xf numFmtId="0" fontId="0" fillId="6" borderId="9" xfId="0" applyFill="1" applyBorder="1" applyAlignment="1">
      <alignment horizontal="center" vertical="top" wrapText="1"/>
    </xf>
    <xf numFmtId="1" fontId="0" fillId="6" borderId="9" xfId="0" applyNumberFormat="1" applyFill="1" applyBorder="1" applyAlignment="1">
      <alignment horizontal="left" vertical="top" wrapText="1"/>
    </xf>
    <xf numFmtId="0" fontId="0" fillId="6" borderId="11" xfId="0" applyFill="1" applyBorder="1" applyAlignment="1">
      <alignment horizontal="left" vertical="top" wrapText="1"/>
    </xf>
    <xf numFmtId="14" fontId="29" fillId="0" borderId="24" xfId="0" applyNumberFormat="1" applyFont="1" applyBorder="1" applyAlignment="1">
      <alignment horizontal="left" vertical="top" wrapText="1"/>
    </xf>
    <xf numFmtId="49" fontId="29" fillId="0" borderId="2" xfId="0" applyNumberFormat="1" applyFont="1" applyBorder="1" applyAlignment="1">
      <alignment horizontal="left" vertical="top" wrapText="1"/>
    </xf>
    <xf numFmtId="14" fontId="29" fillId="0" borderId="2" xfId="0" applyNumberFormat="1" applyFont="1" applyBorder="1" applyAlignment="1">
      <alignment horizontal="left" vertical="top" wrapText="1"/>
    </xf>
    <xf numFmtId="0" fontId="29" fillId="0" borderId="6" xfId="0" applyFont="1" applyBorder="1" applyAlignment="1">
      <alignment horizontal="left" vertical="top" wrapText="1"/>
    </xf>
    <xf numFmtId="0" fontId="29" fillId="0" borderId="7" xfId="0" applyFont="1" applyFill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 wrapText="1"/>
    </xf>
    <xf numFmtId="0" fontId="13" fillId="0" borderId="25" xfId="4" applyBorder="1" applyAlignment="1">
      <alignment horizontal="left" vertical="top" wrapText="1"/>
    </xf>
    <xf numFmtId="0" fontId="0" fillId="6" borderId="2" xfId="0" applyFill="1" applyBorder="1" applyAlignment="1">
      <alignment vertical="top"/>
    </xf>
    <xf numFmtId="1" fontId="0" fillId="9" borderId="9" xfId="0" applyNumberFormat="1" applyFill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29" fillId="0" borderId="9" xfId="0" applyFont="1" applyFill="1" applyBorder="1" applyAlignment="1">
      <alignment horizontal="left" vertical="top" wrapText="1"/>
    </xf>
    <xf numFmtId="0" fontId="29" fillId="0" borderId="9" xfId="0" applyFont="1" applyBorder="1" applyAlignment="1">
      <alignment horizontal="left" vertical="top" wrapText="1"/>
    </xf>
    <xf numFmtId="0" fontId="13" fillId="9" borderId="11" xfId="4" applyFill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0" fillId="6" borderId="2" xfId="0" applyFill="1" applyBorder="1" applyAlignment="1">
      <alignment vertical="center" wrapText="1"/>
    </xf>
    <xf numFmtId="0" fontId="13" fillId="6" borderId="11" xfId="4" applyFill="1" applyBorder="1" applyAlignment="1">
      <alignment horizontal="left" vertical="top" wrapText="1"/>
    </xf>
    <xf numFmtId="0" fontId="29" fillId="0" borderId="11" xfId="0" applyFont="1" applyBorder="1" applyAlignment="1">
      <alignment horizontal="left" vertical="top" wrapText="1"/>
    </xf>
    <xf numFmtId="3" fontId="29" fillId="0" borderId="12" xfId="0" applyNumberFormat="1" applyFont="1" applyBorder="1" applyAlignment="1">
      <alignment horizontal="left" vertical="top" wrapText="1"/>
    </xf>
    <xf numFmtId="0" fontId="5" fillId="6" borderId="2" xfId="0" applyFont="1" applyFill="1" applyBorder="1"/>
    <xf numFmtId="0" fontId="29" fillId="0" borderId="14" xfId="0" applyFont="1" applyBorder="1" applyAlignment="1">
      <alignment horizontal="left" vertical="top" wrapText="1"/>
    </xf>
    <xf numFmtId="0" fontId="0" fillId="6" borderId="13" xfId="0" applyFill="1" applyBorder="1" applyAlignment="1">
      <alignment horizontal="center" vertical="top" wrapText="1"/>
    </xf>
    <xf numFmtId="1" fontId="29" fillId="9" borderId="13" xfId="0" applyNumberFormat="1" applyFont="1" applyFill="1" applyBorder="1" applyAlignment="1">
      <alignment horizontal="left" vertical="top" wrapText="1"/>
    </xf>
    <xf numFmtId="0" fontId="29" fillId="0" borderId="2" xfId="0" applyFont="1" applyBorder="1" applyAlignment="1">
      <alignment vertical="top"/>
    </xf>
    <xf numFmtId="0" fontId="29" fillId="6" borderId="9" xfId="0" applyFont="1" applyFill="1" applyBorder="1" applyAlignment="1">
      <alignment horizontal="left" vertical="top" wrapText="1"/>
    </xf>
    <xf numFmtId="0" fontId="29" fillId="6" borderId="11" xfId="0" applyFont="1" applyFill="1" applyBorder="1" applyAlignment="1">
      <alignment horizontal="left" vertical="top" wrapText="1"/>
    </xf>
    <xf numFmtId="0" fontId="29" fillId="6" borderId="2" xfId="0" applyFont="1" applyFill="1" applyBorder="1" applyAlignment="1">
      <alignment horizontal="left" vertical="top" wrapText="1"/>
    </xf>
    <xf numFmtId="14" fontId="29" fillId="0" borderId="26" xfId="0" applyNumberFormat="1" applyFont="1" applyFill="1" applyBorder="1" applyAlignment="1">
      <alignment horizontal="left" vertical="top" wrapText="1"/>
    </xf>
    <xf numFmtId="49" fontId="29" fillId="0" borderId="2" xfId="0" applyNumberFormat="1" applyFont="1" applyFill="1" applyBorder="1" applyAlignment="1">
      <alignment horizontal="left" vertical="top" wrapText="1"/>
    </xf>
    <xf numFmtId="14" fontId="29" fillId="0" borderId="2" xfId="0" applyNumberFormat="1" applyFont="1" applyFill="1" applyBorder="1" applyAlignment="1">
      <alignment horizontal="left" vertical="top" wrapText="1"/>
    </xf>
    <xf numFmtId="0" fontId="29" fillId="0" borderId="5" xfId="0" applyFont="1" applyFill="1" applyBorder="1" applyAlignment="1">
      <alignment horizontal="left" vertical="top"/>
    </xf>
    <xf numFmtId="0" fontId="29" fillId="0" borderId="2" xfId="0" applyFont="1" applyFill="1" applyBorder="1" applyAlignment="1">
      <alignment horizontal="left" vertical="top"/>
    </xf>
    <xf numFmtId="0" fontId="29" fillId="11" borderId="2" xfId="0" applyFont="1" applyFill="1" applyBorder="1" applyAlignment="1">
      <alignment vertical="top"/>
    </xf>
    <xf numFmtId="0" fontId="29" fillId="0" borderId="2" xfId="0" applyFont="1" applyBorder="1" applyAlignment="1">
      <alignment horizontal="left" vertical="top"/>
    </xf>
    <xf numFmtId="0" fontId="29" fillId="0" borderId="2" xfId="0" applyFont="1" applyBorder="1" applyAlignment="1">
      <alignment horizontal="left" vertical="top" wrapText="1"/>
    </xf>
    <xf numFmtId="0" fontId="29" fillId="0" borderId="12" xfId="0" applyFont="1" applyFill="1" applyBorder="1" applyAlignment="1">
      <alignment horizontal="left" vertical="top" wrapText="1"/>
    </xf>
    <xf numFmtId="0" fontId="0" fillId="0" borderId="2" xfId="0" applyBorder="1" applyAlignment="1">
      <alignment vertical="top"/>
    </xf>
    <xf numFmtId="0" fontId="29" fillId="0" borderId="26" xfId="0" applyFont="1" applyFill="1" applyBorder="1" applyAlignment="1">
      <alignment horizontal="left" vertical="top" wrapText="1"/>
    </xf>
    <xf numFmtId="0" fontId="29" fillId="0" borderId="2" xfId="0" applyFont="1" applyFill="1" applyBorder="1" applyAlignment="1">
      <alignment horizontal="left" vertical="top" wrapText="1"/>
    </xf>
    <xf numFmtId="0" fontId="29" fillId="9" borderId="9" xfId="0" applyFont="1" applyFill="1" applyBorder="1" applyAlignment="1">
      <alignment horizontal="left" vertical="top" wrapText="1"/>
    </xf>
    <xf numFmtId="0" fontId="29" fillId="9" borderId="11" xfId="0" applyFont="1" applyFill="1" applyBorder="1" applyAlignment="1">
      <alignment horizontal="left" vertical="top" wrapText="1"/>
    </xf>
    <xf numFmtId="0" fontId="29" fillId="9" borderId="2" xfId="0" applyFont="1" applyFill="1" applyBorder="1" applyAlignment="1">
      <alignment horizontal="left" vertical="top" wrapText="1"/>
    </xf>
    <xf numFmtId="0" fontId="0" fillId="11" borderId="2" xfId="0" applyFill="1" applyBorder="1"/>
    <xf numFmtId="0" fontId="29" fillId="0" borderId="2" xfId="0" applyFont="1" applyBorder="1" applyAlignment="1">
      <alignment vertical="top" wrapText="1"/>
    </xf>
    <xf numFmtId="0" fontId="0" fillId="6" borderId="2" xfId="0" applyFill="1" applyBorder="1" applyAlignment="1">
      <alignment horizontal="center" vertical="top" wrapText="1"/>
    </xf>
    <xf numFmtId="1" fontId="29" fillId="9" borderId="14" xfId="0" applyNumberFormat="1" applyFont="1" applyFill="1" applyBorder="1" applyAlignment="1">
      <alignment horizontal="left" vertical="top" wrapText="1"/>
    </xf>
    <xf numFmtId="1" fontId="29" fillId="9" borderId="5" xfId="0" applyNumberFormat="1" applyFont="1" applyFill="1" applyBorder="1" applyAlignment="1">
      <alignment horizontal="left" vertical="top" wrapText="1"/>
    </xf>
    <xf numFmtId="0" fontId="0" fillId="0" borderId="8" xfId="0" applyBorder="1" applyAlignment="1">
      <alignment vertical="top"/>
    </xf>
    <xf numFmtId="0" fontId="0" fillId="0" borderId="8" xfId="0" applyBorder="1"/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left" vertical="top"/>
    </xf>
    <xf numFmtId="3" fontId="0" fillId="0" borderId="0" xfId="0" applyNumberFormat="1" applyAlignment="1">
      <alignment horizontal="center" vertical="top"/>
    </xf>
    <xf numFmtId="3" fontId="0" fillId="0" borderId="0" xfId="0" applyNumberFormat="1" applyAlignment="1">
      <alignment vertical="top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0" fillId="0" borderId="2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164" fontId="30" fillId="0" borderId="3" xfId="0" applyNumberFormat="1" applyFont="1" applyBorder="1" applyAlignment="1">
      <alignment horizontal="left" vertical="top" wrapText="1"/>
    </xf>
    <xf numFmtId="0" fontId="30" fillId="0" borderId="3" xfId="0" applyFont="1" applyBorder="1" applyAlignment="1">
      <alignment horizontal="left" vertical="top" wrapText="1"/>
    </xf>
    <xf numFmtId="0" fontId="31" fillId="0" borderId="2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top" wrapText="1"/>
    </xf>
    <xf numFmtId="1" fontId="30" fillId="0" borderId="3" xfId="0" applyNumberFormat="1" applyFont="1" applyBorder="1" applyAlignment="1">
      <alignment horizontal="center" vertical="top" wrapText="1"/>
    </xf>
    <xf numFmtId="0" fontId="32" fillId="0" borderId="2" xfId="0" applyFont="1" applyFill="1" applyBorder="1" applyAlignment="1">
      <alignment vertical="top" wrapText="1"/>
    </xf>
    <xf numFmtId="0" fontId="33" fillId="7" borderId="2" xfId="0" applyFont="1" applyFill="1" applyBorder="1" applyAlignment="1">
      <alignment horizontal="center" vertical="top" wrapText="1"/>
    </xf>
    <xf numFmtId="0" fontId="33" fillId="7" borderId="2" xfId="0" applyFont="1" applyFill="1" applyBorder="1" applyAlignment="1">
      <alignment horizontal="left" vertical="top" wrapText="1"/>
    </xf>
    <xf numFmtId="0" fontId="33" fillId="7" borderId="3" xfId="0" applyFont="1" applyFill="1" applyBorder="1" applyAlignment="1">
      <alignment horizontal="left" vertical="top" wrapText="1"/>
    </xf>
    <xf numFmtId="0" fontId="33" fillId="7" borderId="3" xfId="0" applyFont="1" applyFill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 wrapText="1"/>
    </xf>
    <xf numFmtId="1" fontId="34" fillId="0" borderId="2" xfId="0" applyNumberFormat="1" applyFont="1" applyBorder="1" applyAlignment="1">
      <alignment horizontal="left" vertical="top" wrapText="1"/>
    </xf>
    <xf numFmtId="0" fontId="34" fillId="0" borderId="2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14" fontId="34" fillId="0" borderId="12" xfId="0" applyNumberFormat="1" applyFont="1" applyBorder="1" applyAlignment="1">
      <alignment horizontal="left" vertical="top" wrapText="1"/>
    </xf>
    <xf numFmtId="1" fontId="34" fillId="0" borderId="2" xfId="0" quotePrefix="1" applyNumberFormat="1" applyFont="1" applyBorder="1" applyAlignment="1">
      <alignment horizontal="left" vertical="top" wrapText="1"/>
    </xf>
    <xf numFmtId="1" fontId="34" fillId="0" borderId="2" xfId="0" applyNumberFormat="1" applyFont="1" applyBorder="1" applyAlignment="1">
      <alignment horizontal="left" vertical="top"/>
    </xf>
    <xf numFmtId="0" fontId="35" fillId="0" borderId="2" xfId="0" applyFont="1" applyBorder="1" applyAlignment="1">
      <alignment horizontal="left" vertical="top"/>
    </xf>
    <xf numFmtId="0" fontId="36" fillId="0" borderId="2" xfId="0" applyFont="1" applyBorder="1" applyAlignment="1">
      <alignment horizontal="left" vertical="top"/>
    </xf>
    <xf numFmtId="0" fontId="21" fillId="0" borderId="2" xfId="0" applyFont="1" applyFill="1" applyBorder="1" applyAlignment="1">
      <alignment horizontal="left" vertical="top"/>
    </xf>
    <xf numFmtId="0" fontId="37" fillId="0" borderId="2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left" vertical="top"/>
    </xf>
    <xf numFmtId="0" fontId="0" fillId="0" borderId="2" xfId="0" applyBorder="1" applyAlignment="1">
      <alignment wrapText="1"/>
    </xf>
    <xf numFmtId="14" fontId="34" fillId="0" borderId="9" xfId="0" applyNumberFormat="1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13" fillId="0" borderId="2" xfId="4" applyBorder="1" applyAlignment="1">
      <alignment horizontal="left" vertical="top"/>
    </xf>
    <xf numFmtId="0" fontId="39" fillId="0" borderId="2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left" vertical="top" wrapText="1"/>
    </xf>
    <xf numFmtId="0" fontId="21" fillId="0" borderId="2" xfId="0" applyNumberFormat="1" applyFont="1" applyBorder="1" applyAlignment="1">
      <alignment horizontal="left" vertical="top" wrapText="1"/>
    </xf>
    <xf numFmtId="9" fontId="21" fillId="0" borderId="2" xfId="0" applyNumberFormat="1" applyFont="1" applyBorder="1" applyAlignment="1">
      <alignment horizontal="left" vertical="top" wrapText="1"/>
    </xf>
    <xf numFmtId="49" fontId="37" fillId="0" borderId="2" xfId="0" applyNumberFormat="1" applyFont="1" applyBorder="1" applyAlignment="1">
      <alignment horizontal="left" vertical="top" wrapText="1"/>
    </xf>
    <xf numFmtId="1" fontId="34" fillId="6" borderId="2" xfId="0" applyNumberFormat="1" applyFont="1" applyFill="1" applyBorder="1" applyAlignment="1">
      <alignment horizontal="left" vertical="top" wrapText="1"/>
    </xf>
    <xf numFmtId="1" fontId="34" fillId="6" borderId="2" xfId="0" quotePrefix="1" applyNumberFormat="1" applyFont="1" applyFill="1" applyBorder="1" applyAlignment="1">
      <alignment horizontal="left" vertical="top" wrapText="1"/>
    </xf>
    <xf numFmtId="1" fontId="40" fillId="0" borderId="2" xfId="0" applyNumberFormat="1" applyFont="1" applyBorder="1" applyAlignment="1">
      <alignment horizontal="left" vertical="top"/>
    </xf>
    <xf numFmtId="0" fontId="41" fillId="0" borderId="2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1" fontId="40" fillId="0" borderId="2" xfId="0" applyNumberFormat="1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2" fontId="40" fillId="0" borderId="2" xfId="0" applyNumberFormat="1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  <xf numFmtId="0" fontId="34" fillId="6" borderId="2" xfId="0" applyFont="1" applyFill="1" applyBorder="1" applyAlignment="1">
      <alignment horizontal="left" vertical="top" wrapText="1"/>
    </xf>
    <xf numFmtId="0" fontId="21" fillId="0" borderId="5" xfId="0" applyFont="1" applyBorder="1" applyAlignment="1">
      <alignment horizontal="left" vertical="top" wrapText="1"/>
    </xf>
    <xf numFmtId="10" fontId="21" fillId="0" borderId="2" xfId="0" applyNumberFormat="1" applyFont="1" applyBorder="1" applyAlignment="1">
      <alignment horizontal="left" vertical="top" wrapText="1"/>
    </xf>
    <xf numFmtId="0" fontId="37" fillId="6" borderId="2" xfId="0" applyFont="1" applyFill="1" applyBorder="1" applyAlignment="1">
      <alignment horizontal="left" vertical="top" wrapText="1"/>
    </xf>
    <xf numFmtId="0" fontId="41" fillId="6" borderId="2" xfId="0" applyFont="1" applyFill="1" applyBorder="1" applyAlignment="1">
      <alignment horizontal="left" vertical="top" wrapText="1"/>
    </xf>
    <xf numFmtId="14" fontId="38" fillId="6" borderId="2" xfId="0" applyNumberFormat="1" applyFont="1" applyFill="1" applyBorder="1" applyAlignment="1">
      <alignment horizontal="left" vertical="top" wrapText="1"/>
    </xf>
    <xf numFmtId="1" fontId="34" fillId="9" borderId="2" xfId="0" applyNumberFormat="1" applyFont="1" applyFill="1" applyBorder="1" applyAlignment="1">
      <alignment horizontal="left" vertical="top" wrapText="1"/>
    </xf>
    <xf numFmtId="0" fontId="34" fillId="9" borderId="2" xfId="0" applyFont="1" applyFill="1" applyBorder="1" applyAlignment="1">
      <alignment horizontal="left" vertical="top" wrapText="1"/>
    </xf>
    <xf numFmtId="14" fontId="13" fillId="6" borderId="2" xfId="4" applyNumberFormat="1" applyFill="1" applyBorder="1" applyAlignment="1">
      <alignment horizontal="left" vertical="top" wrapText="1"/>
    </xf>
    <xf numFmtId="0" fontId="13" fillId="6" borderId="2" xfId="4" applyFill="1" applyBorder="1" applyAlignment="1">
      <alignment horizontal="left" vertical="top" wrapText="1"/>
    </xf>
    <xf numFmtId="14" fontId="21" fillId="0" borderId="5" xfId="0" applyNumberFormat="1" applyFont="1" applyBorder="1" applyAlignment="1">
      <alignment horizontal="left" vertical="top" wrapText="1"/>
    </xf>
    <xf numFmtId="0" fontId="38" fillId="6" borderId="2" xfId="0" applyFont="1" applyFill="1" applyBorder="1" applyAlignment="1">
      <alignment horizontal="left" vertical="top" wrapText="1"/>
    </xf>
    <xf numFmtId="0" fontId="39" fillId="6" borderId="2" xfId="0" applyFont="1" applyFill="1" applyBorder="1" applyAlignment="1">
      <alignment horizontal="left" vertical="top" wrapText="1"/>
    </xf>
    <xf numFmtId="14" fontId="34" fillId="6" borderId="5" xfId="0" applyNumberFormat="1" applyFont="1" applyFill="1" applyBorder="1" applyAlignment="1">
      <alignment horizontal="left" vertical="top" wrapText="1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horizontal="center"/>
    </xf>
    <xf numFmtId="0" fontId="22" fillId="0" borderId="3" xfId="0" applyFont="1" applyBorder="1" applyAlignment="1">
      <alignment horizontal="left" vertical="top" wrapText="1"/>
    </xf>
    <xf numFmtId="0" fontId="22" fillId="0" borderId="3" xfId="0" applyFont="1" applyFill="1" applyBorder="1" applyAlignment="1">
      <alignment horizontal="left" vertical="top" wrapText="1"/>
    </xf>
    <xf numFmtId="0" fontId="43" fillId="0" borderId="28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center" vertical="center" wrapText="1"/>
    </xf>
    <xf numFmtId="0" fontId="43" fillId="0" borderId="30" xfId="0" applyFont="1" applyBorder="1" applyAlignment="1">
      <alignment horizontal="center" vertical="center" wrapText="1"/>
    </xf>
    <xf numFmtId="0" fontId="43" fillId="13" borderId="29" xfId="0" applyFont="1" applyFill="1" applyBorder="1" applyAlignment="1">
      <alignment horizontal="center" vertical="center" wrapText="1"/>
    </xf>
    <xf numFmtId="0" fontId="43" fillId="14" borderId="29" xfId="0" applyFont="1" applyFill="1" applyBorder="1" applyAlignment="1">
      <alignment horizontal="center" vertical="center" wrapText="1"/>
    </xf>
    <xf numFmtId="0" fontId="43" fillId="15" borderId="29" xfId="0" applyFont="1" applyFill="1" applyBorder="1" applyAlignment="1">
      <alignment horizontal="center" vertical="center" wrapText="1"/>
    </xf>
    <xf numFmtId="0" fontId="43" fillId="16" borderId="29" xfId="0" applyFont="1" applyFill="1" applyBorder="1" applyAlignment="1">
      <alignment horizontal="center" vertical="center" wrapText="1"/>
    </xf>
    <xf numFmtId="0" fontId="43" fillId="17" borderId="31" xfId="0" applyFont="1" applyFill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top" wrapText="1"/>
    </xf>
    <xf numFmtId="49" fontId="44" fillId="0" borderId="8" xfId="0" applyNumberFormat="1" applyFont="1" applyFill="1" applyBorder="1" applyAlignment="1">
      <alignment horizontal="left" vertical="top" wrapText="1"/>
    </xf>
    <xf numFmtId="49" fontId="44" fillId="0" borderId="8" xfId="0" applyNumberFormat="1" applyFont="1" applyBorder="1" applyAlignment="1">
      <alignment horizontal="left" vertical="top" wrapText="1"/>
    </xf>
    <xf numFmtId="0" fontId="43" fillId="0" borderId="8" xfId="0" applyFont="1" applyBorder="1" applyAlignment="1">
      <alignment horizontal="left" vertical="top" wrapText="1"/>
    </xf>
    <xf numFmtId="0" fontId="0" fillId="10" borderId="8" xfId="0" applyFill="1" applyBorder="1" applyAlignment="1">
      <alignment horizontal="left" vertical="top"/>
    </xf>
    <xf numFmtId="0" fontId="0" fillId="14" borderId="8" xfId="0" applyFill="1" applyBorder="1" applyAlignment="1">
      <alignment vertical="top"/>
    </xf>
    <xf numFmtId="0" fontId="44" fillId="0" borderId="2" xfId="0" applyFont="1" applyBorder="1" applyAlignment="1">
      <alignment horizontal="center" vertical="top" wrapText="1"/>
    </xf>
    <xf numFmtId="49" fontId="44" fillId="0" borderId="2" xfId="0" applyNumberFormat="1" applyFont="1" applyBorder="1" applyAlignment="1">
      <alignment horizontal="left" vertical="top" wrapText="1"/>
    </xf>
    <xf numFmtId="0" fontId="43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10" borderId="2" xfId="0" applyFill="1" applyBorder="1" applyAlignment="1">
      <alignment horizontal="left" vertical="top"/>
    </xf>
    <xf numFmtId="0" fontId="0" fillId="14" borderId="2" xfId="0" applyFill="1" applyBorder="1" applyAlignment="1">
      <alignment vertical="top"/>
    </xf>
    <xf numFmtId="0" fontId="0" fillId="0" borderId="2" xfId="0" applyFill="1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13" borderId="2" xfId="0" applyFill="1" applyBorder="1" applyAlignment="1">
      <alignment vertical="top" wrapText="1"/>
    </xf>
    <xf numFmtId="49" fontId="44" fillId="16" borderId="2" xfId="0" applyNumberFormat="1" applyFont="1" applyFill="1" applyBorder="1" applyAlignment="1">
      <alignment horizontal="left" vertical="top" wrapText="1"/>
    </xf>
    <xf numFmtId="0" fontId="44" fillId="18" borderId="2" xfId="0" applyFont="1" applyFill="1" applyBorder="1" applyAlignment="1">
      <alignment horizontal="center" vertical="top" wrapText="1"/>
    </xf>
    <xf numFmtId="0" fontId="0" fillId="16" borderId="2" xfId="0" applyFill="1" applyBorder="1" applyAlignment="1">
      <alignment vertical="top" wrapText="1"/>
    </xf>
    <xf numFmtId="0" fontId="0" fillId="15" borderId="2" xfId="0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22" fillId="0" borderId="3" xfId="0" applyNumberFormat="1" applyFont="1" applyBorder="1" applyAlignment="1">
      <alignment horizontal="left" vertical="top" wrapText="1"/>
    </xf>
    <xf numFmtId="0" fontId="22" fillId="0" borderId="28" xfId="0" applyFont="1" applyBorder="1" applyAlignment="1">
      <alignment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30" xfId="0" applyFont="1" applyBorder="1" applyAlignment="1">
      <alignment vertical="center" wrapText="1"/>
    </xf>
    <xf numFmtId="0" fontId="22" fillId="0" borderId="29" xfId="0" applyNumberFormat="1" applyFont="1" applyBorder="1" applyAlignment="1">
      <alignment horizontal="center" vertical="center" wrapText="1"/>
    </xf>
    <xf numFmtId="0" fontId="22" fillId="13" borderId="29" xfId="0" applyFont="1" applyFill="1" applyBorder="1" applyAlignment="1">
      <alignment horizontal="center" vertical="center" wrapText="1"/>
    </xf>
    <xf numFmtId="0" fontId="22" fillId="14" borderId="29" xfId="0" applyFont="1" applyFill="1" applyBorder="1" applyAlignment="1">
      <alignment horizontal="center" vertical="center" wrapText="1"/>
    </xf>
    <xf numFmtId="0" fontId="22" fillId="15" borderId="29" xfId="0" applyFont="1" applyFill="1" applyBorder="1" applyAlignment="1">
      <alignment horizontal="center" vertical="center" wrapText="1"/>
    </xf>
    <xf numFmtId="0" fontId="22" fillId="16" borderId="29" xfId="0" applyFont="1" applyFill="1" applyBorder="1" applyAlignment="1">
      <alignment horizontal="center" vertical="top" wrapText="1"/>
    </xf>
    <xf numFmtId="0" fontId="22" fillId="17" borderId="29" xfId="0" applyFont="1" applyFill="1" applyBorder="1" applyAlignment="1">
      <alignment horizontal="center" vertical="top" wrapText="1"/>
    </xf>
    <xf numFmtId="0" fontId="22" fillId="19" borderId="31" xfId="0" applyFont="1" applyFill="1" applyBorder="1" applyAlignment="1">
      <alignment horizontal="center" vertical="top"/>
    </xf>
    <xf numFmtId="0" fontId="21" fillId="0" borderId="8" xfId="0" applyFont="1" applyBorder="1" applyAlignment="1">
      <alignment horizontal="center" vertical="top"/>
    </xf>
    <xf numFmtId="0" fontId="34" fillId="0" borderId="8" xfId="0" applyFont="1" applyBorder="1" applyAlignment="1" applyProtection="1">
      <alignment vertical="top" wrapText="1"/>
      <protection locked="0"/>
    </xf>
    <xf numFmtId="0" fontId="21" fillId="0" borderId="8" xfId="0" applyFont="1" applyBorder="1" applyAlignment="1">
      <alignment horizontal="left" vertical="top" wrapText="1"/>
    </xf>
    <xf numFmtId="0" fontId="0" fillId="0" borderId="8" xfId="0" applyNumberFormat="1" applyBorder="1" applyAlignment="1">
      <alignment horizontal="left" vertical="top"/>
    </xf>
    <xf numFmtId="0" fontId="0" fillId="13" borderId="8" xfId="0" applyFill="1" applyBorder="1" applyAlignment="1">
      <alignment vertical="top"/>
    </xf>
    <xf numFmtId="0" fontId="21" fillId="0" borderId="2" xfId="0" applyFont="1" applyBorder="1" applyAlignment="1">
      <alignment horizontal="center" vertical="top"/>
    </xf>
    <xf numFmtId="0" fontId="34" fillId="0" borderId="2" xfId="0" applyFont="1" applyBorder="1" applyAlignment="1" applyProtection="1">
      <alignment vertical="top" wrapText="1"/>
      <protection locked="0"/>
    </xf>
    <xf numFmtId="0" fontId="0" fillId="0" borderId="2" xfId="0" applyNumberFormat="1" applyBorder="1" applyAlignment="1">
      <alignment horizontal="left" vertical="top"/>
    </xf>
    <xf numFmtId="0" fontId="0" fillId="13" borderId="2" xfId="0" applyFill="1" applyBorder="1" applyAlignment="1">
      <alignment vertical="top"/>
    </xf>
    <xf numFmtId="0" fontId="0" fillId="19" borderId="2" xfId="0" applyFill="1" applyBorder="1" applyAlignment="1">
      <alignment vertical="top" wrapText="1"/>
    </xf>
    <xf numFmtId="0" fontId="34" fillId="16" borderId="2" xfId="0" applyFont="1" applyFill="1" applyBorder="1" applyAlignment="1" applyProtection="1">
      <alignment vertical="top" wrapText="1"/>
      <protection locked="0"/>
    </xf>
    <xf numFmtId="1" fontId="21" fillId="9" borderId="2" xfId="0" applyNumberFormat="1" applyFont="1" applyFill="1" applyBorder="1" applyAlignment="1">
      <alignment horizontal="center" vertical="top" wrapText="1"/>
    </xf>
    <xf numFmtId="0" fontId="21" fillId="0" borderId="2" xfId="0" applyFont="1" applyBorder="1" applyAlignment="1">
      <alignment vertical="top"/>
    </xf>
    <xf numFmtId="1" fontId="21" fillId="6" borderId="2" xfId="0" applyNumberFormat="1" applyFont="1" applyFill="1" applyBorder="1" applyAlignment="1">
      <alignment horizontal="center" vertical="top" wrapText="1"/>
    </xf>
    <xf numFmtId="0" fontId="21" fillId="6" borderId="2" xfId="0" applyFont="1" applyFill="1" applyBorder="1" applyAlignment="1">
      <alignment horizontal="center" vertical="top" wrapText="1"/>
    </xf>
    <xf numFmtId="1" fontId="21" fillId="16" borderId="2" xfId="0" applyNumberFormat="1" applyFont="1" applyFill="1" applyBorder="1" applyAlignment="1">
      <alignment horizontal="center" vertical="top" wrapText="1"/>
    </xf>
    <xf numFmtId="0" fontId="22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13" borderId="29" xfId="0" applyFont="1" applyFill="1" applyBorder="1" applyAlignment="1">
      <alignment horizontal="center" vertical="top" wrapText="1"/>
    </xf>
    <xf numFmtId="0" fontId="22" fillId="16" borderId="29" xfId="0" applyFont="1" applyFill="1" applyBorder="1" applyAlignment="1">
      <alignment horizontal="center" vertical="center" wrapText="1"/>
    </xf>
    <xf numFmtId="0" fontId="22" fillId="19" borderId="34" xfId="0" applyFont="1" applyFill="1" applyBorder="1" applyAlignment="1">
      <alignment horizontal="center" vertical="center"/>
    </xf>
    <xf numFmtId="49" fontId="21" fillId="0" borderId="2" xfId="0" applyNumberFormat="1" applyFont="1" applyBorder="1" applyAlignment="1">
      <alignment vertical="top"/>
    </xf>
    <xf numFmtId="164" fontId="21" fillId="0" borderId="2" xfId="0" applyNumberFormat="1" applyFont="1" applyBorder="1" applyAlignment="1">
      <alignment horizontal="left" vertical="top"/>
    </xf>
    <xf numFmtId="49" fontId="21" fillId="16" borderId="2" xfId="0" applyNumberFormat="1" applyFont="1" applyFill="1" applyBorder="1" applyAlignment="1">
      <alignment vertical="top"/>
    </xf>
    <xf numFmtId="49" fontId="21" fillId="7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164" fontId="21" fillId="0" borderId="2" xfId="0" applyNumberFormat="1" applyFont="1" applyBorder="1" applyAlignment="1">
      <alignment horizontal="left" vertical="center"/>
    </xf>
    <xf numFmtId="0" fontId="0" fillId="19" borderId="2" xfId="0" applyFill="1" applyBorder="1" applyAlignment="1">
      <alignment wrapText="1"/>
    </xf>
    <xf numFmtId="0" fontId="40" fillId="0" borderId="2" xfId="0" quotePrefix="1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18" borderId="0" xfId="0" applyFont="1" applyFill="1"/>
    <xf numFmtId="0" fontId="21" fillId="0" borderId="2" xfId="0" applyFont="1" applyBorder="1" applyAlignment="1">
      <alignment horizontal="left" vertical="center"/>
    </xf>
    <xf numFmtId="0" fontId="21" fillId="18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19" borderId="2" xfId="0" applyFill="1" applyBorder="1" applyAlignment="1">
      <alignment vertical="center" wrapText="1"/>
    </xf>
    <xf numFmtId="0" fontId="0" fillId="0" borderId="0" xfId="0" applyAlignment="1">
      <alignment vertical="center"/>
    </xf>
    <xf numFmtId="164" fontId="21" fillId="16" borderId="2" xfId="0" applyNumberFormat="1" applyFont="1" applyFill="1" applyBorder="1" applyAlignment="1">
      <alignment horizontal="left" vertical="top"/>
    </xf>
    <xf numFmtId="1" fontId="35" fillId="6" borderId="2" xfId="0" applyNumberFormat="1" applyFont="1" applyFill="1" applyBorder="1" applyAlignment="1">
      <alignment horizontal="left" vertical="top" wrapText="1"/>
    </xf>
    <xf numFmtId="0" fontId="35" fillId="6" borderId="2" xfId="0" applyFont="1" applyFill="1" applyBorder="1" applyAlignment="1">
      <alignment horizontal="left" vertical="top" wrapText="1"/>
    </xf>
    <xf numFmtId="0" fontId="22" fillId="0" borderId="35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22" fillId="0" borderId="33" xfId="0" applyFont="1" applyBorder="1" applyAlignment="1">
      <alignment vertical="center" wrapText="1"/>
    </xf>
    <xf numFmtId="0" fontId="22" fillId="19" borderId="32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top" wrapText="1"/>
    </xf>
    <xf numFmtId="1" fontId="21" fillId="7" borderId="8" xfId="0" applyNumberFormat="1" applyFont="1" applyFill="1" applyBorder="1" applyAlignment="1">
      <alignment horizontal="left" vertical="top" wrapText="1"/>
    </xf>
    <xf numFmtId="0" fontId="21" fillId="7" borderId="8" xfId="0" applyFont="1" applyFill="1" applyBorder="1" applyAlignment="1">
      <alignment horizontal="left" vertical="top" wrapText="1"/>
    </xf>
    <xf numFmtId="2" fontId="21" fillId="0" borderId="8" xfId="0" applyNumberFormat="1" applyFont="1" applyBorder="1" applyAlignment="1">
      <alignment horizontal="left" vertical="top" wrapText="1"/>
    </xf>
    <xf numFmtId="0" fontId="21" fillId="0" borderId="8" xfId="0" applyFont="1" applyBorder="1" applyAlignment="1">
      <alignment horizontal="center" vertical="top" wrapText="1"/>
    </xf>
    <xf numFmtId="0" fontId="0" fillId="0" borderId="8" xfId="0" applyBorder="1" applyAlignment="1">
      <alignment vertical="top" wrapText="1"/>
    </xf>
    <xf numFmtId="0" fontId="0" fillId="19" borderId="8" xfId="0" applyFill="1" applyBorder="1" applyAlignment="1">
      <alignment vertical="top" wrapText="1"/>
    </xf>
    <xf numFmtId="0" fontId="21" fillId="0" borderId="2" xfId="0" applyFont="1" applyFill="1" applyBorder="1" applyAlignment="1">
      <alignment horizontal="center" vertical="top" wrapText="1"/>
    </xf>
    <xf numFmtId="1" fontId="21" fillId="7" borderId="2" xfId="0" applyNumberFormat="1" applyFont="1" applyFill="1" applyBorder="1" applyAlignment="1">
      <alignment horizontal="left" vertical="top" wrapText="1"/>
    </xf>
    <xf numFmtId="0" fontId="21" fillId="7" borderId="2" xfId="0" applyFont="1" applyFill="1" applyBorder="1" applyAlignment="1">
      <alignment horizontal="left" vertical="top" wrapText="1"/>
    </xf>
    <xf numFmtId="1" fontId="21" fillId="0" borderId="2" xfId="0" applyNumberFormat="1" applyFont="1" applyBorder="1" applyAlignment="1">
      <alignment horizontal="left" vertical="top" wrapText="1"/>
    </xf>
    <xf numFmtId="0" fontId="21" fillId="0" borderId="2" xfId="0" applyFont="1" applyBorder="1" applyAlignment="1">
      <alignment horizontal="center" vertical="top" wrapText="1"/>
    </xf>
    <xf numFmtId="1" fontId="21" fillId="16" borderId="2" xfId="0" applyNumberFormat="1" applyFont="1" applyFill="1" applyBorder="1" applyAlignment="1">
      <alignment horizontal="left" vertical="top" wrapText="1"/>
    </xf>
    <xf numFmtId="0" fontId="21" fillId="0" borderId="2" xfId="0" applyFont="1" applyFill="1" applyBorder="1" applyAlignment="1">
      <alignment horizontal="left" vertical="top" wrapText="1"/>
    </xf>
    <xf numFmtId="1" fontId="21" fillId="0" borderId="2" xfId="0" applyNumberFormat="1" applyFont="1" applyFill="1" applyBorder="1" applyAlignment="1">
      <alignment horizontal="left" vertical="top" wrapText="1"/>
    </xf>
    <xf numFmtId="0" fontId="21" fillId="0" borderId="2" xfId="0" applyFont="1" applyFill="1" applyBorder="1" applyAlignment="1">
      <alignment vertical="top" wrapText="1"/>
    </xf>
    <xf numFmtId="49" fontId="21" fillId="16" borderId="2" xfId="0" applyNumberFormat="1" applyFont="1" applyFill="1" applyBorder="1" applyAlignment="1">
      <alignment horizontal="left" vertical="top" wrapText="1"/>
    </xf>
    <xf numFmtId="49" fontId="21" fillId="0" borderId="2" xfId="0" applyNumberFormat="1" applyFont="1" applyFill="1" applyBorder="1" applyAlignment="1">
      <alignment horizontal="left" vertical="top" wrapText="1"/>
    </xf>
    <xf numFmtId="2" fontId="35" fillId="0" borderId="2" xfId="5" applyNumberFormat="1" applyFont="1" applyFill="1" applyBorder="1" applyAlignment="1">
      <alignment horizontal="center" vertical="top" wrapText="1" shrinkToFit="1"/>
    </xf>
    <xf numFmtId="0" fontId="35" fillId="0" borderId="2" xfId="5" applyNumberFormat="1" applyFont="1" applyFill="1" applyBorder="1" applyAlignment="1">
      <alignment horizontal="center" vertical="top" wrapText="1" shrinkToFit="1"/>
    </xf>
    <xf numFmtId="2" fontId="35" fillId="0" borderId="2" xfId="5" applyNumberFormat="1" applyFont="1" applyFill="1" applyBorder="1" applyAlignment="1">
      <alignment horizontal="left" vertical="top" wrapText="1" shrinkToFit="1"/>
    </xf>
    <xf numFmtId="0" fontId="35" fillId="0" borderId="2" xfId="0" applyNumberFormat="1" applyFont="1" applyFill="1" applyBorder="1" applyAlignment="1">
      <alignment horizontal="center" vertical="top" wrapText="1" shrinkToFit="1"/>
    </xf>
    <xf numFmtId="49" fontId="21" fillId="16" borderId="2" xfId="0" applyNumberFormat="1" applyFont="1" applyFill="1" applyBorder="1" applyAlignment="1">
      <alignment vertical="top" wrapText="1"/>
    </xf>
    <xf numFmtId="0" fontId="21" fillId="0" borderId="2" xfId="0" applyNumberFormat="1" applyFont="1" applyFill="1" applyBorder="1" applyAlignment="1">
      <alignment horizontal="center" vertical="top" wrapText="1"/>
    </xf>
    <xf numFmtId="0" fontId="22" fillId="0" borderId="2" xfId="0" applyFont="1" applyBorder="1" applyAlignment="1">
      <alignment vertical="top" wrapText="1"/>
    </xf>
    <xf numFmtId="0" fontId="22" fillId="0" borderId="2" xfId="0" applyFont="1" applyBorder="1" applyAlignment="1">
      <alignment horizontal="center" vertical="top" wrapText="1"/>
    </xf>
    <xf numFmtId="0" fontId="22" fillId="17" borderId="29" xfId="0" applyFont="1" applyFill="1" applyBorder="1" applyAlignment="1">
      <alignment horizontal="center" vertical="center" wrapText="1"/>
    </xf>
    <xf numFmtId="0" fontId="22" fillId="19" borderId="3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8" xfId="0" applyFont="1" applyBorder="1" applyAlignment="1">
      <alignment horizontal="left" vertical="top"/>
    </xf>
    <xf numFmtId="1" fontId="10" fillId="7" borderId="8" xfId="0" applyNumberFormat="1" applyFont="1" applyFill="1" applyBorder="1" applyAlignment="1">
      <alignment horizontal="left" vertical="top" wrapText="1"/>
    </xf>
    <xf numFmtId="0" fontId="10" fillId="7" borderId="8" xfId="0" applyFont="1" applyFill="1" applyBorder="1" applyAlignment="1">
      <alignment horizontal="left" vertical="top" wrapText="1"/>
    </xf>
    <xf numFmtId="49" fontId="10" fillId="0" borderId="8" xfId="0" applyNumberFormat="1" applyFont="1" applyBorder="1" applyAlignment="1">
      <alignment horizontal="left" vertical="top"/>
    </xf>
    <xf numFmtId="0" fontId="15" fillId="0" borderId="8" xfId="0" applyFont="1" applyBorder="1" applyAlignment="1">
      <alignment horizontal="left" vertical="top"/>
    </xf>
    <xf numFmtId="0" fontId="10" fillId="0" borderId="8" xfId="0" applyFont="1" applyFill="1" applyBorder="1" applyAlignment="1">
      <alignment horizontal="left" vertical="top"/>
    </xf>
    <xf numFmtId="1" fontId="10" fillId="7" borderId="2" xfId="0" applyNumberFormat="1" applyFont="1" applyFill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left" vertical="top"/>
    </xf>
    <xf numFmtId="0" fontId="15" fillId="0" borderId="2" xfId="0" applyFont="1" applyBorder="1" applyAlignment="1">
      <alignment horizontal="left" vertical="top"/>
    </xf>
    <xf numFmtId="1" fontId="10" fillId="11" borderId="2" xfId="0" applyNumberFormat="1" applyFont="1" applyFill="1" applyBorder="1" applyAlignment="1">
      <alignment horizontal="left" vertical="top" wrapText="1"/>
    </xf>
    <xf numFmtId="0" fontId="15" fillId="13" borderId="2" xfId="0" applyFont="1" applyFill="1" applyBorder="1" applyAlignment="1">
      <alignment horizontal="left" vertical="top"/>
    </xf>
    <xf numFmtId="0" fontId="10" fillId="14" borderId="2" xfId="0" applyFont="1" applyFill="1" applyBorder="1" applyAlignment="1">
      <alignment horizontal="left" vertical="top"/>
    </xf>
    <xf numFmtId="0" fontId="15" fillId="0" borderId="2" xfId="0" applyFont="1" applyFill="1" applyBorder="1" applyAlignment="1">
      <alignment horizontal="left" vertical="top"/>
    </xf>
    <xf numFmtId="0" fontId="15" fillId="15" borderId="2" xfId="0" applyFont="1" applyFill="1" applyBorder="1" applyAlignment="1">
      <alignment horizontal="left" vertical="top" wrapText="1"/>
    </xf>
    <xf numFmtId="0" fontId="10" fillId="19" borderId="2" xfId="0" applyFont="1" applyFill="1" applyBorder="1" applyAlignment="1">
      <alignment horizontal="left" vertical="top" wrapText="1"/>
    </xf>
    <xf numFmtId="0" fontId="10" fillId="17" borderId="2" xfId="0" applyFont="1" applyFill="1" applyBorder="1" applyAlignment="1">
      <alignment horizontal="left" vertical="top"/>
    </xf>
    <xf numFmtId="1" fontId="10" fillId="20" borderId="2" xfId="0" applyNumberFormat="1" applyFont="1" applyFill="1" applyBorder="1" applyAlignment="1">
      <alignment horizontal="left" vertical="top" wrapText="1"/>
    </xf>
    <xf numFmtId="0" fontId="10" fillId="20" borderId="2" xfId="0" applyFont="1" applyFill="1" applyBorder="1" applyAlignment="1">
      <alignment horizontal="left" vertical="top" wrapText="1"/>
    </xf>
    <xf numFmtId="0" fontId="10" fillId="20" borderId="2" xfId="0" applyFont="1" applyFill="1" applyBorder="1" applyAlignment="1">
      <alignment horizontal="left" vertical="top"/>
    </xf>
    <xf numFmtId="49" fontId="10" fillId="20" borderId="2" xfId="0" applyNumberFormat="1" applyFont="1" applyFill="1" applyBorder="1" applyAlignment="1">
      <alignment horizontal="left" vertical="top"/>
    </xf>
    <xf numFmtId="0" fontId="15" fillId="20" borderId="2" xfId="0" applyFont="1" applyFill="1" applyBorder="1" applyAlignment="1">
      <alignment horizontal="left" vertical="top"/>
    </xf>
    <xf numFmtId="0" fontId="10" fillId="0" borderId="0" xfId="0" applyFont="1" applyFill="1" applyAlignment="1">
      <alignment horizontal="left" vertical="top"/>
    </xf>
    <xf numFmtId="0" fontId="10" fillId="16" borderId="2" xfId="0" applyFont="1" applyFill="1" applyBorder="1" applyAlignment="1">
      <alignment horizontal="left" vertical="top" wrapText="1"/>
    </xf>
    <xf numFmtId="1" fontId="10" fillId="0" borderId="2" xfId="0" applyNumberFormat="1" applyFont="1" applyBorder="1" applyAlignment="1">
      <alignment horizontal="left" vertical="top" wrapText="1"/>
    </xf>
    <xf numFmtId="0" fontId="10" fillId="9" borderId="2" xfId="0" applyFont="1" applyFill="1" applyBorder="1" applyAlignment="1">
      <alignment horizontal="left" vertical="top" wrapText="1"/>
    </xf>
    <xf numFmtId="1" fontId="10" fillId="6" borderId="2" xfId="0" applyNumberFormat="1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left" vertical="top" wrapText="1"/>
    </xf>
    <xf numFmtId="1" fontId="10" fillId="9" borderId="2" xfId="0" applyNumberFormat="1" applyFont="1" applyFill="1" applyBorder="1" applyAlignment="1">
      <alignment horizontal="left" vertical="top" wrapText="1"/>
    </xf>
    <xf numFmtId="0" fontId="42" fillId="0" borderId="0" xfId="0" applyFont="1" applyAlignment="1">
      <alignment horizontal="center" vertical="top" wrapText="1"/>
    </xf>
    <xf numFmtId="0" fontId="42" fillId="0" borderId="0" xfId="0" applyFont="1" applyAlignment="1">
      <alignment horizontal="center" vertical="top"/>
    </xf>
    <xf numFmtId="0" fontId="0" fillId="0" borderId="0" xfId="0" applyNumberFormat="1"/>
    <xf numFmtId="49" fontId="22" fillId="0" borderId="3" xfId="0" applyNumberFormat="1" applyFont="1" applyBorder="1" applyAlignment="1">
      <alignment horizontal="left" vertical="top" wrapText="1"/>
    </xf>
    <xf numFmtId="0" fontId="22" fillId="0" borderId="3" xfId="0" applyFont="1" applyBorder="1" applyAlignment="1">
      <alignment horizontal="center" vertical="center" wrapText="1"/>
    </xf>
    <xf numFmtId="49" fontId="22" fillId="0" borderId="29" xfId="0" applyNumberFormat="1" applyFont="1" applyBorder="1" applyAlignment="1">
      <alignment horizontal="center" vertical="center" wrapText="1"/>
    </xf>
    <xf numFmtId="0" fontId="22" fillId="21" borderId="29" xfId="0" applyFont="1" applyFill="1" applyBorder="1" applyAlignment="1">
      <alignment horizontal="center" vertical="center" wrapText="1"/>
    </xf>
    <xf numFmtId="0" fontId="22" fillId="13" borderId="31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top" wrapText="1"/>
    </xf>
    <xf numFmtId="0" fontId="34" fillId="0" borderId="8" xfId="0" applyFont="1" applyFill="1" applyBorder="1" applyAlignment="1" applyProtection="1">
      <alignment vertical="top" wrapText="1"/>
      <protection locked="0"/>
    </xf>
    <xf numFmtId="0" fontId="35" fillId="0" borderId="8" xfId="0" applyFont="1" applyFill="1" applyBorder="1" applyAlignment="1">
      <alignment horizontal="left" vertical="top" wrapText="1"/>
    </xf>
    <xf numFmtId="0" fontId="35" fillId="0" borderId="8" xfId="0" applyFont="1" applyFill="1" applyBorder="1" applyAlignment="1">
      <alignment horizontal="center" vertical="top" wrapText="1"/>
    </xf>
    <xf numFmtId="49" fontId="21" fillId="0" borderId="8" xfId="0" applyNumberFormat="1" applyFont="1" applyFill="1" applyBorder="1" applyAlignment="1">
      <alignment horizontal="center" vertical="top"/>
    </xf>
    <xf numFmtId="0" fontId="35" fillId="0" borderId="8" xfId="0" applyNumberFormat="1" applyFont="1" applyFill="1" applyBorder="1" applyAlignment="1">
      <alignment horizontal="left" vertical="top" wrapText="1"/>
    </xf>
    <xf numFmtId="49" fontId="35" fillId="0" borderId="8" xfId="0" applyNumberFormat="1" applyFont="1" applyFill="1" applyBorder="1" applyAlignment="1">
      <alignment horizontal="left" vertical="top" wrapText="1"/>
    </xf>
    <xf numFmtId="0" fontId="21" fillId="0" borderId="8" xfId="0" applyFont="1" applyFill="1" applyBorder="1" applyAlignment="1">
      <alignment horizontal="left" vertical="top" wrapText="1"/>
    </xf>
    <xf numFmtId="0" fontId="21" fillId="0" borderId="8" xfId="0" applyFont="1" applyFill="1" applyBorder="1" applyAlignment="1">
      <alignment horizontal="left" vertical="top"/>
    </xf>
    <xf numFmtId="0" fontId="21" fillId="0" borderId="8" xfId="0" applyFont="1" applyBorder="1"/>
    <xf numFmtId="0" fontId="21" fillId="17" borderId="8" xfId="0" applyFont="1" applyFill="1" applyBorder="1" applyAlignment="1">
      <alignment horizontal="center" vertical="center"/>
    </xf>
    <xf numFmtId="0" fontId="21" fillId="21" borderId="2" xfId="0" applyFont="1" applyFill="1" applyBorder="1"/>
    <xf numFmtId="0" fontId="22" fillId="0" borderId="2" xfId="0" applyFont="1" applyFill="1" applyBorder="1" applyAlignment="1">
      <alignment horizontal="center" vertical="top" wrapText="1"/>
    </xf>
    <xf numFmtId="0" fontId="34" fillId="0" borderId="2" xfId="0" applyFont="1" applyFill="1" applyBorder="1" applyAlignment="1" applyProtection="1">
      <alignment vertical="top" wrapText="1"/>
      <protection locked="0"/>
    </xf>
    <xf numFmtId="0" fontId="35" fillId="0" borderId="2" xfId="0" applyFont="1" applyFill="1" applyBorder="1" applyAlignment="1">
      <alignment horizontal="center" vertical="top" wrapText="1"/>
    </xf>
    <xf numFmtId="49" fontId="21" fillId="0" borderId="2" xfId="0" applyNumberFormat="1" applyFont="1" applyFill="1" applyBorder="1" applyAlignment="1">
      <alignment horizontal="center" vertical="top"/>
    </xf>
    <xf numFmtId="0" fontId="35" fillId="0" borderId="2" xfId="0" applyFont="1" applyFill="1" applyBorder="1" applyAlignment="1">
      <alignment horizontal="left" vertical="top" wrapText="1"/>
    </xf>
    <xf numFmtId="0" fontId="35" fillId="0" borderId="2" xfId="0" applyNumberFormat="1" applyFont="1" applyFill="1" applyBorder="1" applyAlignment="1">
      <alignment horizontal="left" vertical="top" wrapText="1"/>
    </xf>
    <xf numFmtId="49" fontId="35" fillId="0" borderId="2" xfId="0" applyNumberFormat="1" applyFont="1" applyFill="1" applyBorder="1" applyAlignment="1">
      <alignment horizontal="left" vertical="top" wrapText="1"/>
    </xf>
    <xf numFmtId="0" fontId="21" fillId="0" borderId="2" xfId="0" applyFont="1" applyBorder="1"/>
    <xf numFmtId="0" fontId="21" fillId="17" borderId="2" xfId="0" applyFont="1" applyFill="1" applyBorder="1" applyAlignment="1">
      <alignment horizontal="center" vertical="center"/>
    </xf>
    <xf numFmtId="0" fontId="21" fillId="15" borderId="2" xfId="0" applyFont="1" applyFill="1" applyBorder="1" applyAlignment="1">
      <alignment wrapText="1"/>
    </xf>
    <xf numFmtId="0" fontId="21" fillId="16" borderId="2" xfId="0" applyFont="1" applyFill="1" applyBorder="1" applyAlignment="1">
      <alignment wrapText="1"/>
    </xf>
    <xf numFmtId="49" fontId="21" fillId="0" borderId="2" xfId="0" applyNumberFormat="1" applyFont="1" applyFill="1" applyBorder="1" applyAlignment="1">
      <alignment horizontal="left" vertical="top"/>
    </xf>
    <xf numFmtId="0" fontId="21" fillId="0" borderId="2" xfId="0" applyNumberFormat="1" applyFont="1" applyBorder="1" applyAlignment="1">
      <alignment horizontal="left" vertical="top"/>
    </xf>
    <xf numFmtId="0" fontId="21" fillId="0" borderId="2" xfId="0" applyFont="1" applyFill="1" applyBorder="1" applyAlignment="1">
      <alignment horizontal="center" vertical="top"/>
    </xf>
    <xf numFmtId="0" fontId="40" fillId="0" borderId="2" xfId="2" applyFont="1" applyFill="1" applyBorder="1" applyAlignment="1">
      <alignment horizontal="center" vertical="top" wrapText="1"/>
    </xf>
    <xf numFmtId="0" fontId="46" fillId="0" borderId="2" xfId="1" applyFont="1" applyFill="1" applyBorder="1" applyAlignment="1">
      <alignment horizontal="left" vertical="top" wrapText="1"/>
    </xf>
    <xf numFmtId="0" fontId="46" fillId="0" borderId="2" xfId="1" applyNumberFormat="1" applyFont="1" applyFill="1" applyBorder="1" applyAlignment="1">
      <alignment horizontal="left" vertical="top" wrapText="1"/>
    </xf>
    <xf numFmtId="0" fontId="21" fillId="0" borderId="2" xfId="0" applyFont="1" applyFill="1" applyBorder="1"/>
    <xf numFmtId="0" fontId="22" fillId="0" borderId="31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top"/>
    </xf>
    <xf numFmtId="0" fontId="12" fillId="0" borderId="8" xfId="0" quotePrefix="1" applyFont="1" applyBorder="1" applyAlignment="1">
      <alignment horizontal="left" vertical="top"/>
    </xf>
    <xf numFmtId="0" fontId="47" fillId="9" borderId="8" xfId="0" applyFont="1" applyFill="1" applyBorder="1" applyAlignment="1">
      <alignment horizontal="left" vertical="top" wrapText="1"/>
    </xf>
    <xf numFmtId="0" fontId="10" fillId="0" borderId="7" xfId="0" applyFont="1" applyBorder="1" applyAlignment="1">
      <alignment vertical="top" wrapText="1"/>
    </xf>
    <xf numFmtId="0" fontId="47" fillId="0" borderId="8" xfId="0" applyFont="1" applyBorder="1" applyAlignment="1">
      <alignment horizontal="center" vertical="top"/>
    </xf>
    <xf numFmtId="0" fontId="11" fillId="0" borderId="8" xfId="6" quotePrefix="1" applyFont="1" applyBorder="1" applyAlignment="1">
      <alignment horizontal="center" vertical="top"/>
    </xf>
    <xf numFmtId="0" fontId="10" fillId="0" borderId="36" xfId="0" applyFont="1" applyBorder="1" applyAlignment="1">
      <alignment vertical="top" wrapText="1"/>
    </xf>
    <xf numFmtId="0" fontId="10" fillId="0" borderId="8" xfId="0" applyFont="1" applyBorder="1" applyAlignment="1">
      <alignment vertical="top"/>
    </xf>
    <xf numFmtId="0" fontId="47" fillId="16" borderId="2" xfId="0" quotePrefix="1" applyFont="1" applyFill="1" applyBorder="1" applyAlignment="1">
      <alignment horizontal="left" vertical="top"/>
    </xf>
    <xf numFmtId="0" fontId="47" fillId="0" borderId="2" xfId="0" applyFont="1" applyBorder="1" applyAlignment="1">
      <alignment horizontal="left" vertical="top"/>
    </xf>
    <xf numFmtId="0" fontId="10" fillId="6" borderId="9" xfId="0" applyFont="1" applyFill="1" applyBorder="1" applyAlignment="1">
      <alignment vertical="top" wrapText="1"/>
    </xf>
    <xf numFmtId="0" fontId="47" fillId="0" borderId="2" xfId="0" applyFont="1" applyBorder="1" applyAlignment="1">
      <alignment horizontal="center" vertical="top"/>
    </xf>
    <xf numFmtId="0" fontId="12" fillId="0" borderId="2" xfId="6" quotePrefix="1" applyFont="1" applyBorder="1" applyAlignment="1">
      <alignment horizontal="center" vertical="top"/>
    </xf>
    <xf numFmtId="0" fontId="10" fillId="6" borderId="26" xfId="0" applyFont="1" applyFill="1" applyBorder="1" applyAlignment="1">
      <alignment horizontal="center" vertical="top" wrapText="1"/>
    </xf>
    <xf numFmtId="0" fontId="10" fillId="17" borderId="2" xfId="0" applyFont="1" applyFill="1" applyBorder="1" applyAlignment="1">
      <alignment vertical="top"/>
    </xf>
    <xf numFmtId="0" fontId="10" fillId="16" borderId="2" xfId="0" applyFont="1" applyFill="1" applyBorder="1" applyAlignment="1">
      <alignment vertical="top" wrapText="1"/>
    </xf>
    <xf numFmtId="0" fontId="47" fillId="0" borderId="2" xfId="0" quotePrefix="1" applyFont="1" applyBorder="1" applyAlignment="1">
      <alignment horizontal="left" vertical="top"/>
    </xf>
    <xf numFmtId="0" fontId="47" fillId="9" borderId="2" xfId="0" applyFont="1" applyFill="1" applyBorder="1" applyAlignment="1">
      <alignment horizontal="left" vertical="top" wrapText="1"/>
    </xf>
    <xf numFmtId="0" fontId="10" fillId="9" borderId="9" xfId="0" applyFont="1" applyFill="1" applyBorder="1" applyAlignment="1">
      <alignment vertical="top" wrapText="1"/>
    </xf>
    <xf numFmtId="0" fontId="11" fillId="0" borderId="2" xfId="6" quotePrefix="1" applyFont="1" applyBorder="1" applyAlignment="1">
      <alignment horizontal="center" vertical="top"/>
    </xf>
    <xf numFmtId="0" fontId="10" fillId="9" borderId="26" xfId="0" applyFont="1" applyFill="1" applyBorder="1" applyAlignment="1">
      <alignment horizontal="center" vertical="top" wrapText="1"/>
    </xf>
    <xf numFmtId="0" fontId="12" fillId="0" borderId="2" xfId="0" quotePrefix="1" applyFont="1" applyBorder="1" applyAlignment="1">
      <alignment horizontal="left" vertical="top"/>
    </xf>
    <xf numFmtId="49" fontId="10" fillId="7" borderId="2" xfId="0" applyNumberFormat="1" applyFont="1" applyFill="1" applyBorder="1" applyAlignment="1">
      <alignment horizontal="center" vertical="top" wrapText="1"/>
    </xf>
    <xf numFmtId="0" fontId="10" fillId="21" borderId="2" xfId="0" applyFont="1" applyFill="1" applyBorder="1" applyAlignment="1">
      <alignment vertical="top"/>
    </xf>
    <xf numFmtId="0" fontId="47" fillId="6" borderId="2" xfId="0" applyFont="1" applyFill="1" applyBorder="1" applyAlignment="1">
      <alignment horizontal="left" vertical="top" wrapText="1"/>
    </xf>
    <xf numFmtId="0" fontId="10" fillId="0" borderId="9" xfId="0" applyFont="1" applyBorder="1" applyAlignment="1">
      <alignment vertical="top" wrapText="1"/>
    </xf>
    <xf numFmtId="0" fontId="10" fillId="0" borderId="2" xfId="0" applyFont="1" applyFill="1" applyBorder="1" applyAlignment="1">
      <alignment vertical="top"/>
    </xf>
    <xf numFmtId="0" fontId="12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center" vertical="top"/>
    </xf>
    <xf numFmtId="0" fontId="47" fillId="0" borderId="2" xfId="0" quotePrefix="1" applyFont="1" applyFill="1" applyBorder="1" applyAlignment="1">
      <alignment horizontal="left" vertical="top"/>
    </xf>
    <xf numFmtId="0" fontId="10" fillId="0" borderId="26" xfId="0" applyFont="1" applyBorder="1" applyAlignment="1">
      <alignment horizontal="center" vertical="top" wrapText="1"/>
    </xf>
    <xf numFmtId="0" fontId="10" fillId="0" borderId="18" xfId="0" applyFont="1" applyFill="1" applyBorder="1" applyAlignment="1">
      <alignment horizontal="center" vertical="top"/>
    </xf>
    <xf numFmtId="0" fontId="12" fillId="0" borderId="2" xfId="0" quotePrefix="1" applyFont="1" applyFill="1" applyBorder="1" applyAlignment="1">
      <alignment horizontal="left" vertical="top"/>
    </xf>
    <xf numFmtId="0" fontId="10" fillId="0" borderId="9" xfId="0" applyFont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top"/>
    </xf>
    <xf numFmtId="0" fontId="10" fillId="9" borderId="26" xfId="0" applyFont="1" applyFill="1" applyBorder="1" applyAlignment="1">
      <alignment vertical="top" wrapText="1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 vertical="top"/>
    </xf>
    <xf numFmtId="0" fontId="50" fillId="14" borderId="29" xfId="0" applyFont="1" applyFill="1" applyBorder="1" applyAlignment="1">
      <alignment horizontal="center" vertical="center" wrapText="1"/>
    </xf>
    <xf numFmtId="0" fontId="22" fillId="22" borderId="29" xfId="0" applyFont="1" applyFill="1" applyBorder="1" applyAlignment="1">
      <alignment horizontal="center" vertical="center" wrapText="1"/>
    </xf>
    <xf numFmtId="0" fontId="22" fillId="11" borderId="29" xfId="0" applyFont="1" applyFill="1" applyBorder="1" applyAlignment="1">
      <alignment horizontal="center" vertical="top" wrapText="1"/>
    </xf>
    <xf numFmtId="0" fontId="5" fillId="19" borderId="37" xfId="0" applyFont="1" applyFill="1" applyBorder="1" applyAlignment="1">
      <alignment horizontal="center" vertical="top"/>
    </xf>
    <xf numFmtId="0" fontId="21" fillId="0" borderId="8" xfId="0" applyFont="1" applyBorder="1" applyAlignment="1">
      <alignment horizontal="left" vertical="top"/>
    </xf>
    <xf numFmtId="1" fontId="21" fillId="0" borderId="8" xfId="0" applyNumberFormat="1" applyFont="1" applyBorder="1" applyAlignment="1">
      <alignment horizontal="left" vertical="top"/>
    </xf>
    <xf numFmtId="0" fontId="35" fillId="6" borderId="8" xfId="0" applyFont="1" applyFill="1" applyBorder="1" applyAlignment="1">
      <alignment horizontal="left" vertical="top" wrapText="1"/>
    </xf>
    <xf numFmtId="1" fontId="35" fillId="6" borderId="8" xfId="0" quotePrefix="1" applyNumberFormat="1" applyFont="1" applyFill="1" applyBorder="1" applyAlignment="1">
      <alignment horizontal="left" vertical="top" wrapText="1"/>
    </xf>
    <xf numFmtId="0" fontId="21" fillId="17" borderId="8" xfId="0" applyFont="1" applyFill="1" applyBorder="1" applyAlignment="1">
      <alignment vertical="top"/>
    </xf>
    <xf numFmtId="0" fontId="21" fillId="0" borderId="8" xfId="0" applyFont="1" applyBorder="1" applyAlignment="1">
      <alignment vertical="top"/>
    </xf>
    <xf numFmtId="0" fontId="21" fillId="0" borderId="8" xfId="0" applyFont="1" applyFill="1" applyBorder="1" applyAlignment="1">
      <alignment vertical="top" wrapText="1"/>
    </xf>
    <xf numFmtId="0" fontId="21" fillId="19" borderId="8" xfId="0" applyFont="1" applyFill="1" applyBorder="1" applyAlignment="1">
      <alignment vertical="top" wrapText="1"/>
    </xf>
    <xf numFmtId="1" fontId="21" fillId="0" borderId="2" xfId="0" applyNumberFormat="1" applyFont="1" applyBorder="1" applyAlignment="1">
      <alignment horizontal="left" vertical="top"/>
    </xf>
    <xf numFmtId="0" fontId="21" fillId="19" borderId="2" xfId="0" applyFont="1" applyFill="1" applyBorder="1" applyAlignment="1">
      <alignment vertical="top" wrapText="1"/>
    </xf>
    <xf numFmtId="1" fontId="21" fillId="0" borderId="2" xfId="0" quotePrefix="1" applyNumberFormat="1" applyFont="1" applyBorder="1" applyAlignment="1">
      <alignment horizontal="left" vertical="top"/>
    </xf>
    <xf numFmtId="0" fontId="21" fillId="17" borderId="2" xfId="0" applyFont="1" applyFill="1" applyBorder="1" applyAlignment="1">
      <alignment vertical="top"/>
    </xf>
    <xf numFmtId="0" fontId="21" fillId="14" borderId="2" xfId="0" applyFont="1" applyFill="1" applyBorder="1" applyAlignment="1">
      <alignment vertical="top"/>
    </xf>
    <xf numFmtId="0" fontId="21" fillId="22" borderId="8" xfId="0" applyFont="1" applyFill="1" applyBorder="1" applyAlignment="1">
      <alignment vertical="top" wrapText="1"/>
    </xf>
    <xf numFmtId="1" fontId="35" fillId="6" borderId="2" xfId="0" quotePrefix="1" applyNumberFormat="1" applyFont="1" applyFill="1" applyBorder="1" applyAlignment="1">
      <alignment horizontal="left" vertical="top" wrapText="1"/>
    </xf>
    <xf numFmtId="0" fontId="35" fillId="6" borderId="2" xfId="0" applyNumberFormat="1" applyFont="1" applyFill="1" applyBorder="1" applyAlignment="1">
      <alignment horizontal="left" vertical="top" wrapText="1"/>
    </xf>
    <xf numFmtId="0" fontId="21" fillId="16" borderId="2" xfId="0" applyFont="1" applyFill="1" applyBorder="1" applyAlignment="1">
      <alignment vertical="top" wrapText="1"/>
    </xf>
    <xf numFmtId="0" fontId="40" fillId="7" borderId="2" xfId="2" applyFont="1" applyFill="1" applyBorder="1" applyAlignment="1">
      <alignment horizontal="left" vertical="top" wrapText="1"/>
    </xf>
    <xf numFmtId="0" fontId="40" fillId="7" borderId="2" xfId="2" applyNumberFormat="1" applyFont="1" applyFill="1" applyBorder="1" applyAlignment="1">
      <alignment horizontal="left" vertical="top"/>
    </xf>
    <xf numFmtId="0" fontId="21" fillId="0" borderId="2" xfId="0" applyFont="1" applyFill="1" applyBorder="1" applyAlignment="1">
      <alignment vertical="top"/>
    </xf>
    <xf numFmtId="0" fontId="21" fillId="23" borderId="2" xfId="0" applyNumberFormat="1" applyFont="1" applyFill="1" applyBorder="1" applyAlignment="1">
      <alignment horizontal="left" vertical="top"/>
    </xf>
    <xf numFmtId="0" fontId="21" fillId="23" borderId="2" xfId="0" applyNumberFormat="1" applyFont="1" applyFill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22" fillId="0" borderId="29" xfId="0" applyFont="1" applyBorder="1" applyAlignment="1">
      <alignment vertical="center" wrapText="1"/>
    </xf>
    <xf numFmtId="0" fontId="22" fillId="16" borderId="32" xfId="0" applyFont="1" applyFill="1" applyBorder="1" applyAlignment="1">
      <alignment horizontal="center" vertical="top" wrapText="1"/>
    </xf>
    <xf numFmtId="0" fontId="0" fillId="24" borderId="37" xfId="0" applyFill="1" applyBorder="1" applyAlignment="1">
      <alignment horizontal="center"/>
    </xf>
    <xf numFmtId="0" fontId="11" fillId="0" borderId="8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12" fontId="12" fillId="0" borderId="8" xfId="0" applyNumberFormat="1" applyFont="1" applyBorder="1" applyAlignment="1">
      <alignment horizontal="left" vertical="top" wrapText="1"/>
    </xf>
    <xf numFmtId="2" fontId="10" fillId="0" borderId="8" xfId="0" applyNumberFormat="1" applyFont="1" applyBorder="1" applyAlignment="1">
      <alignment horizontal="left" vertical="top"/>
    </xf>
    <xf numFmtId="0" fontId="11" fillId="16" borderId="2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49" fontId="11" fillId="16" borderId="2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25" borderId="2" xfId="0" applyFont="1" applyFill="1" applyBorder="1" applyAlignment="1">
      <alignment vertical="top" wrapText="1"/>
    </xf>
    <xf numFmtId="0" fontId="11" fillId="0" borderId="3" xfId="0" applyFont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/>
    </xf>
    <xf numFmtId="0" fontId="10" fillId="0" borderId="8" xfId="0" applyFont="1" applyFill="1" applyBorder="1" applyAlignment="1">
      <alignment horizontal="center" vertical="top"/>
    </xf>
    <xf numFmtId="0" fontId="15" fillId="0" borderId="28" xfId="0" applyFont="1" applyBorder="1" applyAlignment="1">
      <alignment vertical="top" wrapText="1"/>
    </xf>
    <xf numFmtId="0" fontId="22" fillId="0" borderId="29" xfId="0" applyFont="1" applyBorder="1" applyAlignment="1">
      <alignment horizontal="center" vertical="top" wrapText="1"/>
    </xf>
    <xf numFmtId="0" fontId="22" fillId="0" borderId="29" xfId="0" applyFont="1" applyBorder="1" applyAlignment="1">
      <alignment vertical="top" wrapText="1"/>
    </xf>
    <xf numFmtId="0" fontId="22" fillId="0" borderId="29" xfId="0" applyFont="1" applyBorder="1" applyAlignment="1">
      <alignment horizontal="left" vertical="top" wrapText="1"/>
    </xf>
    <xf numFmtId="0" fontId="22" fillId="14" borderId="29" xfId="0" applyFont="1" applyFill="1" applyBorder="1" applyAlignment="1">
      <alignment horizontal="center" vertical="top" wrapText="1"/>
    </xf>
    <xf numFmtId="0" fontId="22" fillId="15" borderId="29" xfId="0" applyFont="1" applyFill="1" applyBorder="1" applyAlignment="1">
      <alignment horizontal="center" vertical="top" wrapText="1"/>
    </xf>
    <xf numFmtId="0" fontId="22" fillId="19" borderId="32" xfId="0" applyFont="1" applyFill="1" applyBorder="1" applyAlignment="1">
      <alignment horizontal="center" vertical="top"/>
    </xf>
    <xf numFmtId="0" fontId="43" fillId="24" borderId="2" xfId="0" applyFont="1" applyFill="1" applyBorder="1" applyAlignment="1">
      <alignment horizontal="center" vertical="top"/>
    </xf>
    <xf numFmtId="1" fontId="21" fillId="6" borderId="8" xfId="0" applyNumberFormat="1" applyFont="1" applyFill="1" applyBorder="1" applyAlignment="1">
      <alignment horizontal="left" vertical="top" wrapText="1"/>
    </xf>
    <xf numFmtId="165" fontId="34" fillId="0" borderId="38" xfId="0" applyNumberFormat="1" applyFont="1" applyBorder="1" applyAlignment="1">
      <alignment horizontal="left" vertical="top" wrapText="1"/>
    </xf>
    <xf numFmtId="0" fontId="17" fillId="0" borderId="8" xfId="0" applyFont="1" applyBorder="1" applyAlignment="1">
      <alignment vertical="top"/>
    </xf>
    <xf numFmtId="0" fontId="17" fillId="0" borderId="21" xfId="0" applyFont="1" applyBorder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17" fillId="0" borderId="8" xfId="0" applyFont="1" applyBorder="1" applyAlignment="1">
      <alignment horizontal="left" vertical="top"/>
    </xf>
    <xf numFmtId="2" fontId="17" fillId="0" borderId="36" xfId="0" applyNumberFormat="1" applyFont="1" applyBorder="1" applyAlignment="1">
      <alignment horizontal="left" vertical="top" wrapText="1"/>
    </xf>
    <xf numFmtId="0" fontId="0" fillId="0" borderId="38" xfId="0" applyBorder="1"/>
    <xf numFmtId="1" fontId="21" fillId="9" borderId="2" xfId="0" applyNumberFormat="1" applyFont="1" applyFill="1" applyBorder="1" applyAlignment="1">
      <alignment horizontal="left" vertical="top" wrapText="1"/>
    </xf>
    <xf numFmtId="165" fontId="34" fillId="0" borderId="4" xfId="0" applyNumberFormat="1" applyFont="1" applyBorder="1" applyAlignment="1">
      <alignment horizontal="left" vertical="top" wrapText="1"/>
    </xf>
    <xf numFmtId="0" fontId="17" fillId="0" borderId="2" xfId="0" applyFont="1" applyBorder="1" applyAlignment="1">
      <alignment vertical="top"/>
    </xf>
    <xf numFmtId="0" fontId="17" fillId="0" borderId="5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17" fillId="0" borderId="2" xfId="0" applyFont="1" applyBorder="1" applyAlignment="1">
      <alignment horizontal="left" vertical="top"/>
    </xf>
    <xf numFmtId="0" fontId="0" fillId="0" borderId="4" xfId="0" applyBorder="1"/>
    <xf numFmtId="1" fontId="21" fillId="11" borderId="2" xfId="0" applyNumberFormat="1" applyFont="1" applyFill="1" applyBorder="1" applyAlignment="1">
      <alignment horizontal="left" vertical="top" wrapText="1"/>
    </xf>
    <xf numFmtId="0" fontId="10" fillId="11" borderId="2" xfId="0" applyFont="1" applyFill="1" applyBorder="1" applyAlignment="1">
      <alignment vertical="center" wrapText="1"/>
    </xf>
    <xf numFmtId="0" fontId="0" fillId="21" borderId="2" xfId="0" applyFill="1" applyBorder="1" applyAlignment="1">
      <alignment vertical="top"/>
    </xf>
    <xf numFmtId="1" fontId="21" fillId="6" borderId="2" xfId="0" applyNumberFormat="1" applyFont="1" applyFill="1" applyBorder="1" applyAlignment="1">
      <alignment horizontal="left" vertical="top" wrapText="1"/>
    </xf>
    <xf numFmtId="0" fontId="0" fillId="11" borderId="2" xfId="0" applyFill="1" applyBorder="1" applyAlignment="1">
      <alignment vertical="center" wrapText="1"/>
    </xf>
    <xf numFmtId="0" fontId="0" fillId="11" borderId="2" xfId="0" applyFill="1" applyBorder="1" applyAlignment="1">
      <alignment wrapText="1"/>
    </xf>
    <xf numFmtId="164" fontId="34" fillId="0" borderId="4" xfId="0" applyNumberFormat="1" applyFont="1" applyBorder="1" applyAlignment="1">
      <alignment horizontal="left" vertical="top"/>
    </xf>
    <xf numFmtId="164" fontId="21" fillId="0" borderId="4" xfId="0" applyNumberFormat="1" applyFont="1" applyBorder="1" applyAlignment="1">
      <alignment horizontal="left" vertical="top"/>
    </xf>
    <xf numFmtId="0" fontId="17" fillId="0" borderId="39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7" fillId="0" borderId="3" xfId="0" applyFont="1" applyBorder="1" applyAlignment="1">
      <alignment horizontal="left" vertical="top"/>
    </xf>
    <xf numFmtId="0" fontId="0" fillId="25" borderId="2" xfId="0" applyFill="1" applyBorder="1" applyAlignment="1">
      <alignment wrapText="1"/>
    </xf>
    <xf numFmtId="0" fontId="21" fillId="0" borderId="2" xfId="0" applyFont="1" applyBorder="1" applyAlignment="1">
      <alignment vertical="top" wrapText="1"/>
    </xf>
    <xf numFmtId="165" fontId="34" fillId="0" borderId="2" xfId="0" applyNumberFormat="1" applyFont="1" applyBorder="1" applyAlignment="1">
      <alignment horizontal="left" vertical="top" wrapText="1"/>
    </xf>
    <xf numFmtId="165" fontId="34" fillId="19" borderId="2" xfId="0" applyNumberFormat="1" applyFont="1" applyFill="1" applyBorder="1" applyAlignment="1">
      <alignment horizontal="left" vertical="top" wrapText="1"/>
    </xf>
    <xf numFmtId="0" fontId="51" fillId="19" borderId="4" xfId="0" applyFont="1" applyFill="1" applyBorder="1" applyAlignment="1">
      <alignment vertical="center" wrapText="1"/>
    </xf>
    <xf numFmtId="0" fontId="0" fillId="19" borderId="4" xfId="0" applyFill="1" applyBorder="1" applyAlignment="1">
      <alignment wrapText="1"/>
    </xf>
    <xf numFmtId="165" fontId="34" fillId="16" borderId="2" xfId="0" applyNumberFormat="1" applyFont="1" applyFill="1" applyBorder="1" applyAlignment="1">
      <alignment horizontal="left" vertical="top" wrapText="1"/>
    </xf>
    <xf numFmtId="0" fontId="0" fillId="16" borderId="2" xfId="0" applyFill="1" applyBorder="1" applyAlignment="1">
      <alignment wrapText="1"/>
    </xf>
    <xf numFmtId="0" fontId="0" fillId="24" borderId="2" xfId="0" applyFill="1" applyBorder="1" applyAlignment="1">
      <alignment horizontal="center"/>
    </xf>
    <xf numFmtId="0" fontId="21" fillId="0" borderId="8" xfId="3" applyFont="1" applyFill="1" applyBorder="1" applyAlignment="1">
      <alignment horizontal="left" vertical="top" wrapText="1"/>
    </xf>
    <xf numFmtId="1" fontId="21" fillId="0" borderId="6" xfId="1" applyNumberFormat="1" applyFont="1" applyFill="1" applyBorder="1" applyAlignment="1">
      <alignment horizontal="left" vertical="top" wrapText="1"/>
    </xf>
    <xf numFmtId="0" fontId="21" fillId="0" borderId="7" xfId="7" applyFont="1" applyFill="1" applyBorder="1" applyAlignment="1">
      <alignment horizontal="left" vertical="top" wrapText="1"/>
    </xf>
    <xf numFmtId="0" fontId="21" fillId="0" borderId="7" xfId="3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2" fontId="0" fillId="0" borderId="8" xfId="0" applyNumberFormat="1" applyBorder="1" applyAlignment="1">
      <alignment horizontal="left" vertical="top"/>
    </xf>
    <xf numFmtId="0" fontId="0" fillId="13" borderId="8" xfId="0" applyFill="1" applyBorder="1" applyAlignment="1">
      <alignment horizontal="left" vertical="top"/>
    </xf>
    <xf numFmtId="0" fontId="0" fillId="20" borderId="8" xfId="0" applyFill="1" applyBorder="1" applyAlignment="1">
      <alignment horizontal="left" vertical="top"/>
    </xf>
    <xf numFmtId="0" fontId="21" fillId="0" borderId="2" xfId="3" applyFont="1" applyFill="1" applyBorder="1" applyAlignment="1">
      <alignment horizontal="left" vertical="top" wrapText="1"/>
    </xf>
    <xf numFmtId="1" fontId="21" fillId="0" borderId="12" xfId="1" applyNumberFormat="1" applyFont="1" applyFill="1" applyBorder="1" applyAlignment="1">
      <alignment horizontal="left" vertical="top" wrapText="1"/>
    </xf>
    <xf numFmtId="0" fontId="21" fillId="0" borderId="9" xfId="7" applyFont="1" applyFill="1" applyBorder="1" applyAlignment="1">
      <alignment horizontal="left" vertical="top" wrapText="1"/>
    </xf>
    <xf numFmtId="0" fontId="21" fillId="0" borderId="9" xfId="3" applyFont="1" applyFill="1" applyBorder="1" applyAlignment="1">
      <alignment horizontal="left" vertical="top" wrapText="1"/>
    </xf>
    <xf numFmtId="0" fontId="0" fillId="13" borderId="2" xfId="0" applyFill="1" applyBorder="1" applyAlignment="1">
      <alignment horizontal="left" vertical="top"/>
    </xf>
    <xf numFmtId="0" fontId="0" fillId="20" borderId="2" xfId="0" applyFill="1" applyBorder="1" applyAlignment="1">
      <alignment horizontal="left" vertical="top"/>
    </xf>
    <xf numFmtId="0" fontId="21" fillId="0" borderId="2" xfId="1" applyFont="1" applyFill="1" applyBorder="1" applyAlignment="1">
      <alignment horizontal="left" vertical="top" wrapText="1"/>
    </xf>
    <xf numFmtId="1" fontId="21" fillId="16" borderId="12" xfId="1" applyNumberFormat="1" applyFont="1" applyFill="1" applyBorder="1" applyAlignment="1">
      <alignment horizontal="left" vertical="top" wrapText="1"/>
    </xf>
    <xf numFmtId="0" fontId="21" fillId="0" borderId="9" xfId="1" applyFont="1" applyFill="1" applyBorder="1" applyAlignment="1">
      <alignment horizontal="left" vertical="top" wrapText="1"/>
    </xf>
    <xf numFmtId="0" fontId="0" fillId="16" borderId="2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1" fontId="21" fillId="0" borderId="12" xfId="7" applyNumberFormat="1" applyFont="1" applyFill="1" applyBorder="1" applyAlignment="1">
      <alignment horizontal="left" vertical="top" wrapText="1"/>
    </xf>
    <xf numFmtId="1" fontId="21" fillId="0" borderId="14" xfId="7" applyNumberFormat="1" applyFont="1" applyFill="1" applyBorder="1" applyAlignment="1">
      <alignment horizontal="left" vertical="top" wrapText="1"/>
    </xf>
    <xf numFmtId="0" fontId="21" fillId="0" borderId="13" xfId="7" applyFont="1" applyFill="1" applyBorder="1" applyAlignment="1">
      <alignment horizontal="left" vertical="top" wrapText="1"/>
    </xf>
    <xf numFmtId="1" fontId="21" fillId="0" borderId="5" xfId="1" applyNumberFormat="1" applyFont="1" applyFill="1" applyBorder="1" applyAlignment="1">
      <alignment horizontal="left" vertical="top" wrapText="1"/>
    </xf>
    <xf numFmtId="0" fontId="21" fillId="0" borderId="2" xfId="7" applyFont="1" applyFill="1" applyBorder="1" applyAlignment="1">
      <alignment horizontal="left" vertical="top" wrapText="1"/>
    </xf>
    <xf numFmtId="1" fontId="21" fillId="0" borderId="5" xfId="7" applyNumberFormat="1" applyFont="1" applyFill="1" applyBorder="1" applyAlignment="1">
      <alignment horizontal="left" vertical="top" wrapText="1"/>
    </xf>
    <xf numFmtId="1" fontId="21" fillId="0" borderId="39" xfId="7" applyNumberFormat="1" applyFont="1" applyFill="1" applyBorder="1" applyAlignment="1">
      <alignment horizontal="left" vertical="top" wrapText="1"/>
    </xf>
    <xf numFmtId="0" fontId="21" fillId="0" borderId="3" xfId="7" applyFont="1" applyFill="1" applyBorder="1" applyAlignment="1">
      <alignment horizontal="left" vertical="top" wrapText="1"/>
    </xf>
    <xf numFmtId="0" fontId="21" fillId="0" borderId="3" xfId="3" applyFont="1" applyFill="1" applyBorder="1" applyAlignment="1">
      <alignment horizontal="left" vertical="top" wrapText="1"/>
    </xf>
    <xf numFmtId="0" fontId="21" fillId="0" borderId="2" xfId="7" applyFont="1" applyFill="1" applyBorder="1" applyAlignment="1">
      <alignment horizontal="left" vertical="top"/>
    </xf>
    <xf numFmtId="1" fontId="1" fillId="0" borderId="5" xfId="1" applyNumberFormat="1" applyFont="1" applyFill="1" applyBorder="1" applyAlignment="1">
      <alignment horizontal="left" vertical="top" wrapText="1"/>
    </xf>
    <xf numFmtId="0" fontId="1" fillId="0" borderId="2" xfId="7" applyFont="1" applyFill="1" applyBorder="1" applyAlignment="1">
      <alignment horizontal="left" vertical="top"/>
    </xf>
    <xf numFmtId="1" fontId="1" fillId="0" borderId="5" xfId="7" applyNumberFormat="1" applyFont="1" applyFill="1" applyBorder="1" applyAlignment="1">
      <alignment horizontal="left" vertical="top" wrapText="1"/>
    </xf>
    <xf numFmtId="0" fontId="53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vertical="center"/>
    </xf>
    <xf numFmtId="0" fontId="55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vertical="center" wrapText="1"/>
    </xf>
    <xf numFmtId="0" fontId="54" fillId="0" borderId="1" xfId="0" applyFont="1" applyBorder="1" applyAlignment="1">
      <alignment horizontal="center" vertical="top" wrapText="1"/>
    </xf>
    <xf numFmtId="0" fontId="54" fillId="0" borderId="1" xfId="0" applyFont="1" applyBorder="1" applyAlignment="1">
      <alignment horizontal="center" vertical="top"/>
    </xf>
    <xf numFmtId="0" fontId="28" fillId="0" borderId="2" xfId="0" applyFont="1" applyBorder="1" applyAlignment="1">
      <alignment horizontal="left" vertical="top" wrapText="1"/>
    </xf>
    <xf numFmtId="0" fontId="28" fillId="0" borderId="2" xfId="0" applyFont="1" applyBorder="1" applyAlignment="1">
      <alignment vertical="top" wrapText="1"/>
    </xf>
    <xf numFmtId="0" fontId="22" fillId="0" borderId="2" xfId="0" applyFont="1" applyBorder="1" applyAlignment="1">
      <alignment horizontal="left" vertical="top" wrapText="1"/>
    </xf>
    <xf numFmtId="0" fontId="22" fillId="0" borderId="2" xfId="0" applyFont="1" applyFill="1" applyBorder="1" applyAlignment="1">
      <alignment vertical="center" wrapText="1"/>
    </xf>
    <xf numFmtId="49" fontId="56" fillId="0" borderId="12" xfId="0" applyNumberFormat="1" applyFont="1" applyBorder="1" applyAlignment="1">
      <alignment horizontal="left" vertical="center" wrapText="1"/>
    </xf>
    <xf numFmtId="0" fontId="56" fillId="0" borderId="12" xfId="0" applyFont="1" applyBorder="1" applyAlignment="1">
      <alignment horizontal="left" vertical="center" wrapText="1"/>
    </xf>
    <xf numFmtId="0" fontId="56" fillId="0" borderId="26" xfId="0" applyFont="1" applyBorder="1" applyAlignment="1">
      <alignment horizontal="left" vertical="center" wrapText="1"/>
    </xf>
    <xf numFmtId="0" fontId="57" fillId="0" borderId="2" xfId="0" applyFont="1" applyBorder="1" applyAlignment="1">
      <alignment horizontal="center" vertical="top"/>
    </xf>
    <xf numFmtId="0" fontId="58" fillId="0" borderId="2" xfId="0" applyFont="1" applyBorder="1" applyAlignment="1">
      <alignment vertical="top"/>
    </xf>
    <xf numFmtId="49" fontId="58" fillId="0" borderId="2" xfId="0" applyNumberFormat="1" applyFont="1" applyBorder="1" applyAlignment="1">
      <alignment vertical="top"/>
    </xf>
    <xf numFmtId="0" fontId="59" fillId="0" borderId="2" xfId="0" applyFont="1" applyBorder="1" applyAlignment="1">
      <alignment vertical="top"/>
    </xf>
    <xf numFmtId="0" fontId="55" fillId="0" borderId="2" xfId="0" applyFont="1" applyBorder="1" applyAlignment="1">
      <alignment vertical="top"/>
    </xf>
    <xf numFmtId="49" fontId="55" fillId="0" borderId="2" xfId="0" applyNumberFormat="1" applyFont="1" applyBorder="1" applyAlignment="1">
      <alignment vertical="top"/>
    </xf>
    <xf numFmtId="0" fontId="27" fillId="0" borderId="2" xfId="0" applyFont="1" applyBorder="1" applyAlignment="1">
      <alignment vertical="top"/>
    </xf>
    <xf numFmtId="0" fontId="27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/>
    </xf>
    <xf numFmtId="1" fontId="1" fillId="0" borderId="18" xfId="2" applyNumberFormat="1" applyFont="1" applyFill="1" applyBorder="1" applyAlignment="1">
      <alignment horizontal="left" vertical="top"/>
    </xf>
    <xf numFmtId="0" fontId="1" fillId="0" borderId="2" xfId="2" applyFont="1" applyFill="1" applyBorder="1" applyAlignment="1">
      <alignment horizontal="left" vertical="top" wrapText="1"/>
    </xf>
    <xf numFmtId="0" fontId="1" fillId="0" borderId="2" xfId="2" applyFont="1" applyFill="1" applyBorder="1" applyAlignment="1">
      <alignment horizontal="left" vertical="top"/>
    </xf>
    <xf numFmtId="0" fontId="44" fillId="0" borderId="2" xfId="0" applyFont="1" applyBorder="1" applyAlignment="1">
      <alignment horizontal="center" vertical="top"/>
    </xf>
    <xf numFmtId="49" fontId="60" fillId="0" borderId="6" xfId="0" applyNumberFormat="1" applyFont="1" applyBorder="1" applyAlignment="1">
      <alignment vertical="top" wrapText="1"/>
    </xf>
    <xf numFmtId="0" fontId="60" fillId="0" borderId="6" xfId="0" applyFont="1" applyBorder="1" applyAlignment="1">
      <alignment vertical="top" wrapText="1"/>
    </xf>
    <xf numFmtId="0" fontId="60" fillId="0" borderId="36" xfId="0" applyFont="1" applyBorder="1" applyAlignment="1">
      <alignment horizontal="left" vertical="top" wrapText="1"/>
    </xf>
    <xf numFmtId="0" fontId="31" fillId="0" borderId="2" xfId="0" applyFont="1" applyBorder="1" applyAlignment="1">
      <alignment vertical="top"/>
    </xf>
    <xf numFmtId="0" fontId="61" fillId="0" borderId="2" xfId="0" applyFont="1" applyBorder="1" applyAlignment="1">
      <alignment horizontal="center" vertical="top"/>
    </xf>
    <xf numFmtId="0" fontId="62" fillId="0" borderId="2" xfId="0" applyFont="1" applyBorder="1" applyAlignment="1">
      <alignment vertical="top" wrapText="1"/>
    </xf>
    <xf numFmtId="0" fontId="0" fillId="0" borderId="2" xfId="0" applyFont="1" applyBorder="1" applyAlignment="1">
      <alignment horizontal="center" vertical="top"/>
    </xf>
    <xf numFmtId="49" fontId="17" fillId="0" borderId="2" xfId="0" applyNumberFormat="1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1" fontId="10" fillId="0" borderId="2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35" fillId="6" borderId="12" xfId="0" applyFont="1" applyFill="1" applyBorder="1" applyAlignment="1">
      <alignment horizontal="left" vertical="top" wrapText="1"/>
    </xf>
    <xf numFmtId="0" fontId="35" fillId="6" borderId="9" xfId="0" applyFont="1" applyFill="1" applyBorder="1" applyAlignment="1">
      <alignment horizontal="left" vertical="top" wrapText="1"/>
    </xf>
    <xf numFmtId="14" fontId="35" fillId="6" borderId="9" xfId="0" applyNumberFormat="1" applyFont="1" applyFill="1" applyBorder="1" applyAlignment="1">
      <alignment horizontal="left" vertical="top" wrapText="1"/>
    </xf>
    <xf numFmtId="49" fontId="62" fillId="0" borderId="2" xfId="0" applyNumberFormat="1" applyFont="1" applyBorder="1" applyAlignment="1">
      <alignment vertical="top" wrapText="1"/>
    </xf>
    <xf numFmtId="0" fontId="15" fillId="0" borderId="2" xfId="0" applyFont="1" applyBorder="1" applyAlignment="1">
      <alignment horizontal="left" vertical="top" wrapText="1"/>
    </xf>
    <xf numFmtId="1" fontId="10" fillId="0" borderId="18" xfId="0" applyNumberFormat="1" applyFont="1" applyBorder="1" applyAlignment="1">
      <alignment horizontal="left" vertical="top"/>
    </xf>
    <xf numFmtId="1" fontId="1" fillId="0" borderId="2" xfId="2" applyNumberFormat="1" applyFont="1" applyFill="1" applyBorder="1" applyAlignment="1">
      <alignment horizontal="left" vertical="top" wrapText="1"/>
    </xf>
    <xf numFmtId="0" fontId="1" fillId="0" borderId="12" xfId="2" applyFont="1" applyFill="1" applyBorder="1" applyAlignment="1">
      <alignment horizontal="left" vertical="top" wrapText="1"/>
    </xf>
    <xf numFmtId="0" fontId="1" fillId="0" borderId="7" xfId="2" applyFont="1" applyFill="1" applyBorder="1" applyAlignment="1">
      <alignment horizontal="left" vertical="top" wrapText="1"/>
    </xf>
    <xf numFmtId="1" fontId="10" fillId="6" borderId="2" xfId="0" applyNumberFormat="1" applyFont="1" applyFill="1" applyBorder="1" applyAlignment="1">
      <alignment horizontal="left" vertical="center" wrapText="1"/>
    </xf>
    <xf numFmtId="0" fontId="47" fillId="6" borderId="6" xfId="0" applyFont="1" applyFill="1" applyBorder="1" applyAlignment="1">
      <alignment horizontal="left" vertical="center" wrapText="1"/>
    </xf>
    <xf numFmtId="0" fontId="47" fillId="6" borderId="9" xfId="0" applyFont="1" applyFill="1" applyBorder="1" applyAlignment="1">
      <alignment horizontal="left" vertical="center" wrapText="1"/>
    </xf>
    <xf numFmtId="14" fontId="47" fillId="6" borderId="9" xfId="0" applyNumberFormat="1" applyFont="1" applyFill="1" applyBorder="1" applyAlignment="1">
      <alignment horizontal="left" vertical="top" wrapText="1"/>
    </xf>
    <xf numFmtId="0" fontId="1" fillId="0" borderId="9" xfId="2" applyFont="1" applyFill="1" applyBorder="1" applyAlignment="1">
      <alignment horizontal="left" vertical="top" wrapText="1"/>
    </xf>
    <xf numFmtId="0" fontId="58" fillId="0" borderId="0" xfId="0" applyFont="1" applyBorder="1" applyAlignment="1"/>
    <xf numFmtId="49" fontId="58" fillId="0" borderId="0" xfId="0" applyNumberFormat="1" applyFont="1" applyBorder="1" applyAlignment="1"/>
    <xf numFmtId="1" fontId="10" fillId="12" borderId="2" xfId="0" applyNumberFormat="1" applyFont="1" applyFill="1" applyBorder="1" applyAlignment="1">
      <alignment horizontal="left" vertical="center" wrapText="1"/>
    </xf>
    <xf numFmtId="0" fontId="47" fillId="6" borderId="12" xfId="0" applyFont="1" applyFill="1" applyBorder="1" applyAlignment="1">
      <alignment horizontal="left" vertical="center" wrapText="1"/>
    </xf>
    <xf numFmtId="14" fontId="21" fillId="0" borderId="2" xfId="0" applyNumberFormat="1" applyFont="1" applyBorder="1" applyAlignment="1">
      <alignment horizontal="left" vertical="top"/>
    </xf>
    <xf numFmtId="0" fontId="0" fillId="0" borderId="0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top" wrapText="1"/>
    </xf>
    <xf numFmtId="1" fontId="10" fillId="9" borderId="2" xfId="0" applyNumberFormat="1" applyFont="1" applyFill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left" vertical="top"/>
    </xf>
    <xf numFmtId="0" fontId="1" fillId="0" borderId="14" xfId="2" applyFont="1" applyFill="1" applyBorder="1" applyAlignment="1">
      <alignment horizontal="left" vertical="top" wrapText="1"/>
    </xf>
    <xf numFmtId="0" fontId="1" fillId="0" borderId="0" xfId="2" applyFont="1" applyFill="1" applyAlignment="1">
      <alignment horizontal="left" vertical="top" wrapText="1"/>
    </xf>
    <xf numFmtId="0" fontId="1" fillId="0" borderId="5" xfId="2" applyFont="1" applyFill="1" applyBorder="1" applyAlignment="1">
      <alignment horizontal="left" vertical="top" wrapText="1"/>
    </xf>
    <xf numFmtId="0" fontId="1" fillId="0" borderId="13" xfId="2" applyFont="1" applyFill="1" applyBorder="1" applyAlignment="1">
      <alignment horizontal="left" vertical="top" wrapText="1"/>
    </xf>
    <xf numFmtId="0" fontId="35" fillId="6" borderId="14" xfId="0" applyFont="1" applyFill="1" applyBorder="1" applyAlignment="1">
      <alignment horizontal="left" vertical="top" wrapText="1"/>
    </xf>
    <xf numFmtId="0" fontId="10" fillId="6" borderId="9" xfId="0" applyFont="1" applyFill="1" applyBorder="1" applyAlignment="1">
      <alignment horizontal="left" vertical="top" wrapText="1"/>
    </xf>
    <xf numFmtId="0" fontId="35" fillId="6" borderId="5" xfId="0" applyFont="1" applyFill="1" applyBorder="1" applyAlignment="1">
      <alignment horizontal="left" vertical="top" wrapText="1"/>
    </xf>
    <xf numFmtId="1" fontId="1" fillId="0" borderId="2" xfId="2" applyNumberFormat="1" applyFont="1" applyFill="1" applyBorder="1" applyAlignment="1">
      <alignment horizontal="left" vertical="top"/>
    </xf>
    <xf numFmtId="0" fontId="35" fillId="6" borderId="13" xfId="0" applyFont="1" applyFill="1" applyBorder="1" applyAlignment="1">
      <alignment horizontal="left" vertical="top" wrapText="1"/>
    </xf>
    <xf numFmtId="1" fontId="1" fillId="0" borderId="8" xfId="2" applyNumberFormat="1" applyFont="1" applyFill="1" applyBorder="1" applyAlignment="1">
      <alignment horizontal="left" vertical="top" wrapText="1"/>
    </xf>
    <xf numFmtId="0" fontId="47" fillId="6" borderId="14" xfId="0" applyFont="1" applyFill="1" applyBorder="1" applyAlignment="1">
      <alignment horizontal="left" vertical="center" wrapText="1"/>
    </xf>
    <xf numFmtId="0" fontId="47" fillId="6" borderId="0" xfId="0" applyFont="1" applyFill="1" applyAlignment="1">
      <alignment horizontal="left" vertical="center" wrapText="1"/>
    </xf>
    <xf numFmtId="0" fontId="47" fillId="6" borderId="5" xfId="0" applyFont="1" applyFill="1" applyBorder="1" applyAlignment="1">
      <alignment horizontal="left" vertical="center" wrapText="1"/>
    </xf>
    <xf numFmtId="0" fontId="47" fillId="6" borderId="2" xfId="0" applyFont="1" applyFill="1" applyBorder="1" applyAlignment="1">
      <alignment horizontal="left" vertical="center" wrapText="1"/>
    </xf>
    <xf numFmtId="0" fontId="47" fillId="6" borderId="13" xfId="0" applyFont="1" applyFill="1" applyBorder="1" applyAlignment="1">
      <alignment horizontal="left" vertical="center" wrapText="1"/>
    </xf>
    <xf numFmtId="0" fontId="47" fillId="6" borderId="12" xfId="0" applyFont="1" applyFill="1" applyBorder="1" applyAlignment="1">
      <alignment horizontal="left" vertical="top" wrapText="1"/>
    </xf>
    <xf numFmtId="0" fontId="47" fillId="6" borderId="9" xfId="0" applyFont="1" applyFill="1" applyBorder="1" applyAlignment="1">
      <alignment horizontal="left" vertical="top" wrapText="1"/>
    </xf>
    <xf numFmtId="14" fontId="47" fillId="6" borderId="0" xfId="0" applyNumberFormat="1" applyFont="1" applyFill="1" applyAlignment="1">
      <alignment horizontal="left" vertical="top" wrapText="1"/>
    </xf>
    <xf numFmtId="1" fontId="10" fillId="9" borderId="8" xfId="0" applyNumberFormat="1" applyFont="1" applyFill="1" applyBorder="1" applyAlignment="1">
      <alignment horizontal="left"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2" fillId="0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top"/>
    </xf>
    <xf numFmtId="0" fontId="34" fillId="16" borderId="2" xfId="0" applyFont="1" applyFill="1" applyBorder="1" applyAlignment="1">
      <alignment horizontal="left" vertical="top" wrapText="1"/>
    </xf>
    <xf numFmtId="0" fontId="21" fillId="13" borderId="2" xfId="0" applyFont="1" applyFill="1" applyBorder="1" applyAlignment="1">
      <alignment vertical="top"/>
    </xf>
    <xf numFmtId="0" fontId="0" fillId="0" borderId="18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1" fontId="21" fillId="16" borderId="2" xfId="1" applyNumberFormat="1" applyFont="1" applyFill="1" applyBorder="1" applyAlignment="1">
      <alignment horizontal="left" vertical="top" wrapText="1"/>
    </xf>
    <xf numFmtId="0" fontId="21" fillId="0" borderId="2" xfId="8" applyFont="1" applyFill="1" applyBorder="1" applyAlignment="1">
      <alignment horizontal="left" vertical="top" wrapText="1"/>
    </xf>
    <xf numFmtId="0" fontId="0" fillId="0" borderId="18" xfId="0" applyBorder="1" applyAlignment="1">
      <alignment horizontal="center" vertical="top"/>
    </xf>
    <xf numFmtId="0" fontId="10" fillId="11" borderId="2" xfId="0" applyFont="1" applyFill="1" applyBorder="1" applyAlignment="1">
      <alignment vertical="top" wrapText="1"/>
    </xf>
    <xf numFmtId="0" fontId="0" fillId="0" borderId="18" xfId="0" applyBorder="1" applyAlignment="1">
      <alignment horizontal="center" vertical="top" wrapText="1"/>
    </xf>
    <xf numFmtId="0" fontId="0" fillId="11" borderId="2" xfId="0" applyFill="1" applyBorder="1" applyAlignment="1">
      <alignment vertical="top" wrapText="1"/>
    </xf>
    <xf numFmtId="0" fontId="51" fillId="19" borderId="2" xfId="0" applyFont="1" applyFill="1" applyBorder="1" applyAlignment="1">
      <alignment vertical="top" wrapText="1"/>
    </xf>
    <xf numFmtId="0" fontId="0" fillId="0" borderId="18" xfId="0" applyBorder="1" applyAlignment="1">
      <alignment horizontal="center" vertical="top" wrapText="1"/>
    </xf>
    <xf numFmtId="0" fontId="0" fillId="16" borderId="2" xfId="0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49" fontId="11" fillId="0" borderId="2" xfId="0" applyNumberFormat="1" applyFont="1" applyBorder="1" applyAlignment="1">
      <alignment horizontal="left" vertical="top" wrapText="1"/>
    </xf>
    <xf numFmtId="0" fontId="64" fillId="0" borderId="1" xfId="0" applyFont="1" applyBorder="1" applyAlignment="1">
      <alignment horizontal="center" vertical="center"/>
    </xf>
    <xf numFmtId="0" fontId="65" fillId="0" borderId="2" xfId="0" applyFont="1" applyFill="1" applyBorder="1" applyAlignment="1">
      <alignment horizontal="center" vertical="center"/>
    </xf>
    <xf numFmtId="49" fontId="65" fillId="0" borderId="2" xfId="0" applyNumberFormat="1" applyFont="1" applyFill="1" applyBorder="1" applyAlignment="1">
      <alignment horizontal="left" vertical="center" wrapText="1"/>
    </xf>
    <xf numFmtId="0" fontId="65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top" wrapText="1"/>
    </xf>
    <xf numFmtId="0" fontId="0" fillId="0" borderId="0" xfId="0" applyFill="1" applyAlignment="1">
      <alignment vertical="top"/>
    </xf>
    <xf numFmtId="0" fontId="66" fillId="0" borderId="2" xfId="0" applyFont="1" applyBorder="1" applyAlignment="1">
      <alignment horizontal="left" vertical="top"/>
    </xf>
    <xf numFmtId="49" fontId="66" fillId="0" borderId="5" xfId="0" applyNumberFormat="1" applyFont="1" applyFill="1" applyBorder="1" applyAlignment="1">
      <alignment horizontal="left" vertical="top" wrapText="1"/>
    </xf>
    <xf numFmtId="0" fontId="66" fillId="0" borderId="2" xfId="0" applyFont="1" applyFill="1" applyBorder="1" applyAlignment="1">
      <alignment horizontal="left" vertical="top" wrapText="1"/>
    </xf>
    <xf numFmtId="49" fontId="66" fillId="0" borderId="2" xfId="0" applyNumberFormat="1" applyFont="1" applyFill="1" applyBorder="1" applyAlignment="1">
      <alignment horizontal="left" vertical="top" wrapText="1"/>
    </xf>
    <xf numFmtId="0" fontId="66" fillId="0" borderId="2" xfId="0" applyFont="1" applyBorder="1" applyAlignment="1">
      <alignment horizontal="left" vertical="top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/>
    </xf>
    <xf numFmtId="0" fontId="29" fillId="0" borderId="2" xfId="0" applyNumberFormat="1" applyFont="1" applyFill="1" applyBorder="1" applyAlignment="1">
      <alignment horizontal="left" vertical="top"/>
    </xf>
    <xf numFmtId="0" fontId="66" fillId="6" borderId="2" xfId="0" applyFont="1" applyFill="1" applyBorder="1" applyAlignment="1">
      <alignment horizontal="left" vertical="top" wrapText="1"/>
    </xf>
    <xf numFmtId="14" fontId="66" fillId="6" borderId="2" xfId="0" applyNumberFormat="1" applyFont="1" applyFill="1" applyBorder="1" applyAlignment="1">
      <alignment horizontal="left" vertical="top" wrapText="1"/>
    </xf>
    <xf numFmtId="49" fontId="66" fillId="6" borderId="2" xfId="0" applyNumberFormat="1" applyFont="1" applyFill="1" applyBorder="1" applyAlignment="1">
      <alignment horizontal="left" vertical="top" wrapText="1"/>
    </xf>
    <xf numFmtId="0" fontId="67" fillId="6" borderId="2" xfId="0" applyFont="1" applyFill="1" applyBorder="1" applyAlignment="1">
      <alignment horizontal="left" vertical="top" wrapText="1"/>
    </xf>
    <xf numFmtId="2" fontId="0" fillId="0" borderId="2" xfId="0" applyNumberFormat="1" applyFont="1" applyFill="1" applyBorder="1" applyAlignment="1">
      <alignment horizontal="left" vertical="top" wrapText="1"/>
    </xf>
    <xf numFmtId="0" fontId="27" fillId="0" borderId="2" xfId="0" applyFont="1" applyFill="1" applyBorder="1" applyAlignment="1">
      <alignment horizontal="left" vertical="top" wrapText="1"/>
    </xf>
    <xf numFmtId="0" fontId="29" fillId="0" borderId="2" xfId="0" applyNumberFormat="1" applyFont="1" applyFill="1" applyBorder="1" applyAlignment="1">
      <alignment horizontal="left" vertical="top" wrapText="1"/>
    </xf>
    <xf numFmtId="49" fontId="68" fillId="0" borderId="2" xfId="0" applyNumberFormat="1" applyFont="1" applyFill="1" applyBorder="1" applyAlignment="1">
      <alignment horizontal="left" vertical="top" wrapText="1"/>
    </xf>
    <xf numFmtId="0" fontId="66" fillId="0" borderId="2" xfId="0" applyNumberFormat="1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center"/>
    </xf>
    <xf numFmtId="49" fontId="66" fillId="0" borderId="2" xfId="0" applyNumberFormat="1" applyFont="1" applyBorder="1" applyAlignment="1">
      <alignment horizontal="left" vertical="top" wrapText="1"/>
    </xf>
    <xf numFmtId="14" fontId="66" fillId="0" borderId="2" xfId="0" applyNumberFormat="1" applyFont="1" applyBorder="1" applyAlignment="1">
      <alignment horizontal="left" vertical="top" wrapText="1"/>
    </xf>
    <xf numFmtId="49" fontId="67" fillId="0" borderId="2" xfId="0" applyNumberFormat="1" applyFont="1" applyBorder="1" applyAlignment="1">
      <alignment horizontal="left" vertical="top" wrapText="1"/>
    </xf>
    <xf numFmtId="0" fontId="66" fillId="12" borderId="2" xfId="0" applyFont="1" applyFill="1" applyBorder="1" applyAlignment="1">
      <alignment horizontal="left" vertical="top"/>
    </xf>
    <xf numFmtId="0" fontId="69" fillId="0" borderId="0" xfId="0" applyFont="1" applyAlignment="1">
      <alignment horizontal="left" vertical="top"/>
    </xf>
    <xf numFmtId="0" fontId="29" fillId="0" borderId="0" xfId="0" applyFont="1" applyAlignment="1">
      <alignment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0" xfId="0" applyFont="1"/>
    <xf numFmtId="0" fontId="0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center"/>
    </xf>
    <xf numFmtId="0" fontId="70" fillId="0" borderId="1" xfId="0" applyFont="1" applyBorder="1" applyAlignment="1">
      <alignment horizontal="center" vertical="center"/>
    </xf>
    <xf numFmtId="49" fontId="71" fillId="0" borderId="2" xfId="0" applyNumberFormat="1" applyFont="1" applyFill="1" applyBorder="1" applyAlignment="1">
      <alignment vertical="top" wrapText="1"/>
    </xf>
    <xf numFmtId="0" fontId="71" fillId="0" borderId="2" xfId="0" applyFont="1" applyFill="1" applyBorder="1" applyAlignment="1">
      <alignment horizontal="left" vertical="top" wrapText="1"/>
    </xf>
    <xf numFmtId="49" fontId="71" fillId="0" borderId="2" xfId="0" applyNumberFormat="1" applyFont="1" applyFill="1" applyBorder="1" applyAlignment="1">
      <alignment horizontal="left" vertical="top" wrapText="1"/>
    </xf>
    <xf numFmtId="0" fontId="71" fillId="0" borderId="2" xfId="0" applyFont="1" applyFill="1" applyBorder="1" applyAlignment="1">
      <alignment vertical="top" wrapText="1"/>
    </xf>
    <xf numFmtId="0" fontId="71" fillId="0" borderId="4" xfId="0" applyFont="1" applyFill="1" applyBorder="1" applyAlignment="1">
      <alignment horizontal="left" vertical="top" wrapText="1"/>
    </xf>
    <xf numFmtId="0" fontId="72" fillId="0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5" fillId="0" borderId="2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68" fillId="0" borderId="2" xfId="0" applyFont="1" applyBorder="1" applyAlignment="1">
      <alignment horizontal="left" vertical="center"/>
    </xf>
    <xf numFmtId="49" fontId="68" fillId="0" borderId="2" xfId="0" applyNumberFormat="1" applyFont="1" applyFill="1" applyBorder="1" applyAlignment="1">
      <alignment horizontal="left" vertical="center" wrapText="1"/>
    </xf>
    <xf numFmtId="0" fontId="68" fillId="0" borderId="2" xfId="0" applyFont="1" applyFill="1" applyBorder="1" applyAlignment="1">
      <alignment horizontal="left" vertical="center" wrapText="1"/>
    </xf>
    <xf numFmtId="14" fontId="68" fillId="0" borderId="2" xfId="0" applyNumberFormat="1" applyFont="1" applyFill="1" applyBorder="1" applyAlignment="1">
      <alignment horizontal="left" vertical="center" wrapText="1"/>
    </xf>
    <xf numFmtId="0" fontId="68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2" fontId="0" fillId="0" borderId="2" xfId="0" applyNumberFormat="1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68" fillId="0" borderId="2" xfId="0" applyFont="1" applyBorder="1" applyAlignment="1">
      <alignment horizontal="left" vertical="top"/>
    </xf>
    <xf numFmtId="0" fontId="68" fillId="0" borderId="2" xfId="0" applyFont="1" applyFill="1" applyBorder="1" applyAlignment="1">
      <alignment horizontal="left" vertical="top" wrapText="1"/>
    </xf>
    <xf numFmtId="14" fontId="68" fillId="0" borderId="2" xfId="0" applyNumberFormat="1" applyFont="1" applyFill="1" applyBorder="1" applyAlignment="1">
      <alignment horizontal="left" vertical="top" wrapText="1"/>
    </xf>
    <xf numFmtId="0" fontId="68" fillId="0" borderId="2" xfId="0" applyFont="1" applyFill="1" applyBorder="1" applyAlignment="1">
      <alignment horizontal="left" vertical="top"/>
    </xf>
    <xf numFmtId="2" fontId="0" fillId="0" borderId="2" xfId="0" applyNumberFormat="1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166" fontId="0" fillId="0" borderId="2" xfId="0" applyNumberFormat="1" applyBorder="1" applyAlignment="1">
      <alignment horizontal="left" vertical="center"/>
    </xf>
    <xf numFmtId="166" fontId="0" fillId="0" borderId="2" xfId="0" applyNumberFormat="1" applyBorder="1" applyAlignment="1">
      <alignment horizontal="left" vertical="top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73" fillId="0" borderId="1" xfId="0" applyFont="1" applyBorder="1" applyAlignment="1">
      <alignment horizontal="center" vertical="center"/>
    </xf>
    <xf numFmtId="49" fontId="74" fillId="0" borderId="2" xfId="0" applyNumberFormat="1" applyFont="1" applyFill="1" applyBorder="1" applyAlignment="1">
      <alignment horizontal="left" vertical="top" wrapText="1"/>
    </xf>
    <xf numFmtId="49" fontId="74" fillId="0" borderId="2" xfId="0" applyNumberFormat="1" applyFont="1" applyFill="1" applyBorder="1" applyAlignment="1">
      <alignment vertical="top" wrapText="1"/>
    </xf>
    <xf numFmtId="0" fontId="74" fillId="0" borderId="2" xfId="0" applyFont="1" applyFill="1" applyBorder="1" applyAlignment="1">
      <alignment vertical="top" wrapText="1"/>
    </xf>
    <xf numFmtId="49" fontId="75" fillId="0" borderId="2" xfId="0" applyNumberFormat="1" applyFont="1" applyFill="1" applyBorder="1" applyAlignment="1">
      <alignment horizontal="left" vertical="top" wrapText="1"/>
    </xf>
    <xf numFmtId="0" fontId="74" fillId="0" borderId="2" xfId="0" applyFont="1" applyFill="1" applyBorder="1" applyAlignment="1">
      <alignment horizontal="left" vertical="top" wrapText="1"/>
    </xf>
    <xf numFmtId="0" fontId="74" fillId="0" borderId="2" xfId="0" applyFont="1" applyFill="1" applyBorder="1" applyAlignment="1">
      <alignment horizontal="center" vertical="top" wrapText="1"/>
    </xf>
    <xf numFmtId="0" fontId="74" fillId="0" borderId="2" xfId="0" applyFont="1" applyFill="1" applyBorder="1" applyAlignment="1">
      <alignment horizontal="center" vertical="center" wrapText="1"/>
    </xf>
    <xf numFmtId="0" fontId="74" fillId="0" borderId="2" xfId="0" applyFont="1" applyFill="1" applyBorder="1" applyAlignment="1">
      <alignment horizontal="left" vertical="center" wrapText="1"/>
    </xf>
    <xf numFmtId="0" fontId="76" fillId="0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77" fillId="0" borderId="2" xfId="0" applyFont="1" applyBorder="1" applyAlignment="1">
      <alignment horizontal="center" vertical="top"/>
    </xf>
    <xf numFmtId="49" fontId="76" fillId="6" borderId="2" xfId="0" applyNumberFormat="1" applyFont="1" applyFill="1" applyBorder="1" applyAlignment="1">
      <alignment vertical="top" wrapText="1"/>
    </xf>
    <xf numFmtId="0" fontId="76" fillId="6" borderId="2" xfId="0" applyFont="1" applyFill="1" applyBorder="1" applyAlignment="1">
      <alignment vertical="top" wrapText="1"/>
    </xf>
    <xf numFmtId="14" fontId="78" fillId="6" borderId="2" xfId="0" applyNumberFormat="1" applyFont="1" applyFill="1" applyBorder="1" applyAlignment="1">
      <alignment horizontal="left" vertical="top" wrapText="1"/>
    </xf>
    <xf numFmtId="0" fontId="76" fillId="6" borderId="2" xfId="0" applyFont="1" applyFill="1" applyBorder="1" applyAlignment="1">
      <alignment horizontal="left" vertical="top" wrapText="1"/>
    </xf>
    <xf numFmtId="49" fontId="76" fillId="6" borderId="2" xfId="0" applyNumberFormat="1" applyFont="1" applyFill="1" applyBorder="1" applyAlignment="1">
      <alignment horizontal="left" vertical="top" wrapText="1" indent="1"/>
    </xf>
    <xf numFmtId="0" fontId="76" fillId="6" borderId="2" xfId="0" applyFont="1" applyFill="1" applyBorder="1" applyAlignment="1">
      <alignment horizontal="left" vertical="top" wrapText="1" indent="1"/>
    </xf>
    <xf numFmtId="0" fontId="78" fillId="0" borderId="2" xfId="0" applyFont="1" applyBorder="1" applyAlignment="1">
      <alignment horizontal="center" vertical="top"/>
    </xf>
    <xf numFmtId="0" fontId="79" fillId="0" borderId="2" xfId="0" applyFont="1" applyFill="1" applyBorder="1" applyAlignment="1">
      <alignment horizontal="left" vertical="center" wrapText="1"/>
    </xf>
    <xf numFmtId="0" fontId="79" fillId="0" borderId="2" xfId="0" applyFont="1" applyFill="1" applyBorder="1" applyAlignment="1">
      <alignment horizontal="left" vertical="center"/>
    </xf>
    <xf numFmtId="0" fontId="80" fillId="0" borderId="0" xfId="0" applyFont="1" applyAlignment="1">
      <alignment horizontal="left"/>
    </xf>
    <xf numFmtId="0" fontId="78" fillId="0" borderId="2" xfId="0" applyFont="1" applyBorder="1" applyAlignment="1">
      <alignment horizontal="left" vertical="center"/>
    </xf>
    <xf numFmtId="0" fontId="78" fillId="0" borderId="0" xfId="0" applyFont="1" applyAlignment="1">
      <alignment horizontal="center" vertical="top"/>
    </xf>
    <xf numFmtId="49" fontId="76" fillId="26" borderId="3" xfId="0" applyNumberFormat="1" applyFont="1" applyFill="1" applyBorder="1" applyAlignment="1">
      <alignment vertical="top" wrapText="1"/>
    </xf>
    <xf numFmtId="0" fontId="76" fillId="26" borderId="3" xfId="0" applyFont="1" applyFill="1" applyBorder="1" applyAlignment="1">
      <alignment vertical="top" wrapText="1"/>
    </xf>
    <xf numFmtId="14" fontId="78" fillId="26" borderId="3" xfId="0" applyNumberFormat="1" applyFont="1" applyFill="1" applyBorder="1" applyAlignment="1">
      <alignment horizontal="left" vertical="top" wrapText="1"/>
    </xf>
    <xf numFmtId="0" fontId="76" fillId="26" borderId="3" xfId="0" applyFont="1" applyFill="1" applyBorder="1" applyAlignment="1">
      <alignment horizontal="left" vertical="top" wrapText="1"/>
    </xf>
    <xf numFmtId="49" fontId="76" fillId="26" borderId="3" xfId="0" applyNumberFormat="1" applyFont="1" applyFill="1" applyBorder="1" applyAlignment="1">
      <alignment horizontal="left" vertical="top" wrapText="1" indent="1"/>
    </xf>
    <xf numFmtId="0" fontId="76" fillId="26" borderId="3" xfId="0" applyFont="1" applyFill="1" applyBorder="1" applyAlignment="1">
      <alignment horizontal="left" vertical="top" wrapText="1" indent="1"/>
    </xf>
    <xf numFmtId="0" fontId="77" fillId="6" borderId="2" xfId="0" applyFont="1" applyFill="1" applyBorder="1"/>
    <xf numFmtId="49" fontId="76" fillId="0" borderId="3" xfId="0" applyNumberFormat="1" applyFont="1" applyFill="1" applyBorder="1" applyAlignment="1">
      <alignment vertical="top" wrapText="1"/>
    </xf>
    <xf numFmtId="49" fontId="78" fillId="0" borderId="3" xfId="0" applyNumberFormat="1" applyFont="1" applyFill="1" applyBorder="1" applyAlignment="1">
      <alignment vertical="top" wrapText="1"/>
    </xf>
    <xf numFmtId="49" fontId="76" fillId="0" borderId="3" xfId="0" applyNumberFormat="1" applyFont="1" applyFill="1" applyBorder="1" applyAlignment="1">
      <alignment horizontal="left" vertical="top" wrapText="1"/>
    </xf>
    <xf numFmtId="49" fontId="78" fillId="0" borderId="35" xfId="0" applyNumberFormat="1" applyFont="1" applyFill="1" applyBorder="1" applyAlignment="1">
      <alignment horizontal="center" vertical="top" wrapText="1"/>
    </xf>
    <xf numFmtId="49" fontId="78" fillId="0" borderId="39" xfId="0" applyNumberFormat="1" applyFont="1" applyFill="1" applyBorder="1" applyAlignment="1">
      <alignment horizontal="center" vertical="top" wrapText="1"/>
    </xf>
    <xf numFmtId="49" fontId="78" fillId="0" borderId="40" xfId="0" applyNumberFormat="1" applyFont="1" applyFill="1" applyBorder="1" applyAlignment="1">
      <alignment horizontal="center" vertical="top" wrapText="1"/>
    </xf>
    <xf numFmtId="49" fontId="78" fillId="0" borderId="41" xfId="0" applyNumberFormat="1" applyFont="1" applyFill="1" applyBorder="1" applyAlignment="1">
      <alignment horizontal="center" vertical="top" wrapText="1"/>
    </xf>
    <xf numFmtId="49" fontId="76" fillId="0" borderId="2" xfId="0" applyNumberFormat="1" applyFont="1" applyFill="1" applyBorder="1" applyAlignment="1">
      <alignment vertical="top" wrapText="1"/>
    </xf>
    <xf numFmtId="49" fontId="78" fillId="0" borderId="2" xfId="0" applyNumberFormat="1" applyFont="1" applyFill="1" applyBorder="1" applyAlignment="1">
      <alignment vertical="top" wrapText="1"/>
    </xf>
    <xf numFmtId="49" fontId="76" fillId="0" borderId="2" xfId="0" applyNumberFormat="1" applyFont="1" applyFill="1" applyBorder="1" applyAlignment="1">
      <alignment horizontal="left" vertical="top" wrapText="1"/>
    </xf>
    <xf numFmtId="49" fontId="78" fillId="0" borderId="38" xfId="0" applyNumberFormat="1" applyFont="1" applyFill="1" applyBorder="1" applyAlignment="1">
      <alignment horizontal="center" vertical="top" wrapText="1"/>
    </xf>
    <xf numFmtId="49" fontId="78" fillId="0" borderId="21" xfId="0" applyNumberFormat="1" applyFont="1" applyFill="1" applyBorder="1" applyAlignment="1">
      <alignment horizontal="center" vertical="top" wrapText="1"/>
    </xf>
    <xf numFmtId="49" fontId="0" fillId="0" borderId="0" xfId="0" applyNumberFormat="1" applyAlignment="1"/>
    <xf numFmtId="0" fontId="0" fillId="0" borderId="0" xfId="0" applyAlignment="1"/>
    <xf numFmtId="0" fontId="26" fillId="0" borderId="0" xfId="0" applyFont="1" applyAlignment="1">
      <alignment horizontal="left"/>
    </xf>
    <xf numFmtId="0" fontId="0" fillId="0" borderId="0" xfId="0" applyAlignment="1">
      <alignment horizontal="center"/>
    </xf>
    <xf numFmtId="49" fontId="81" fillId="0" borderId="4" xfId="0" applyNumberFormat="1" applyFont="1" applyFill="1" applyBorder="1" applyAlignment="1">
      <alignment horizontal="center" vertical="center" wrapText="1"/>
    </xf>
    <xf numFmtId="49" fontId="81" fillId="0" borderId="24" xfId="0" applyNumberFormat="1" applyFont="1" applyFill="1" applyBorder="1" applyAlignment="1">
      <alignment horizontal="center" vertical="center" wrapText="1"/>
    </xf>
    <xf numFmtId="49" fontId="81" fillId="0" borderId="5" xfId="0" applyNumberFormat="1" applyFont="1" applyFill="1" applyBorder="1" applyAlignment="1">
      <alignment horizontal="center" vertical="center" wrapText="1"/>
    </xf>
    <xf numFmtId="49" fontId="82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49" fontId="66" fillId="0" borderId="2" xfId="0" applyNumberFormat="1" applyFont="1" applyFill="1" applyBorder="1" applyAlignment="1">
      <alignment horizontal="center" vertical="top" wrapText="1"/>
    </xf>
    <xf numFmtId="14" fontId="83" fillId="6" borderId="2" xfId="0" applyNumberFormat="1" applyFont="1" applyFill="1" applyBorder="1" applyAlignment="1">
      <alignment horizontal="left" vertical="top" wrapText="1" indent="1"/>
    </xf>
    <xf numFmtId="0" fontId="84" fillId="0" borderId="1" xfId="0" applyFont="1" applyBorder="1" applyAlignment="1">
      <alignment horizontal="center" vertical="center"/>
    </xf>
    <xf numFmtId="0" fontId="0" fillId="0" borderId="0" xfId="0" applyFill="1"/>
    <xf numFmtId="0" fontId="85" fillId="0" borderId="2" xfId="0" applyFont="1" applyFill="1" applyBorder="1" applyAlignment="1">
      <alignment horizontal="left" vertical="top" wrapText="1"/>
    </xf>
    <xf numFmtId="49" fontId="85" fillId="0" borderId="2" xfId="0" applyNumberFormat="1" applyFont="1" applyFill="1" applyBorder="1" applyAlignment="1">
      <alignment horizontal="left" vertical="top" wrapText="1"/>
    </xf>
    <xf numFmtId="2" fontId="59" fillId="0" borderId="2" xfId="0" applyNumberFormat="1" applyFont="1" applyFill="1" applyBorder="1" applyAlignment="1">
      <alignment horizontal="left" vertical="top" wrapText="1"/>
    </xf>
    <xf numFmtId="0" fontId="59" fillId="0" borderId="2" xfId="0" applyFont="1" applyFill="1" applyBorder="1" applyAlignment="1">
      <alignment horizontal="left" vertical="top" wrapText="1"/>
    </xf>
    <xf numFmtId="0" fontId="59" fillId="0" borderId="2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0" fontId="67" fillId="0" borderId="2" xfId="0" applyFont="1" applyFill="1" applyBorder="1" applyAlignment="1">
      <alignment horizontal="left" vertical="top"/>
    </xf>
    <xf numFmtId="49" fontId="67" fillId="0" borderId="5" xfId="0" applyNumberFormat="1" applyFont="1" applyFill="1" applyBorder="1" applyAlignment="1">
      <alignment horizontal="left" vertical="top" wrapText="1"/>
    </xf>
    <xf numFmtId="0" fontId="67" fillId="0" borderId="2" xfId="0" applyFont="1" applyFill="1" applyBorder="1" applyAlignment="1">
      <alignment horizontal="left" vertical="top" wrapText="1"/>
    </xf>
    <xf numFmtId="49" fontId="67" fillId="0" borderId="2" xfId="0" applyNumberFormat="1" applyFont="1" applyFill="1" applyBorder="1" applyAlignment="1">
      <alignment horizontal="left" vertical="top" wrapText="1"/>
    </xf>
    <xf numFmtId="2" fontId="17" fillId="0" borderId="2" xfId="0" applyNumberFormat="1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top" wrapText="1"/>
    </xf>
    <xf numFmtId="0" fontId="17" fillId="0" borderId="2" xfId="0" applyNumberFormat="1" applyFont="1" applyFill="1" applyBorder="1" applyAlignment="1">
      <alignment horizontal="left" vertical="top"/>
    </xf>
    <xf numFmtId="0" fontId="17" fillId="0" borderId="2" xfId="0" applyFont="1" applyFill="1" applyBorder="1" applyAlignment="1">
      <alignment horizontal="left" vertical="top"/>
    </xf>
    <xf numFmtId="0" fontId="5" fillId="0" borderId="0" xfId="0" applyFont="1" applyFill="1" applyAlignment="1">
      <alignment vertical="top" wrapText="1"/>
    </xf>
    <xf numFmtId="0" fontId="0" fillId="12" borderId="0" xfId="0" applyFill="1"/>
    <xf numFmtId="14" fontId="67" fillId="0" borderId="2" xfId="0" applyNumberFormat="1" applyFont="1" applyFill="1" applyBorder="1" applyAlignment="1">
      <alignment horizontal="left" vertical="top" wrapText="1"/>
    </xf>
    <xf numFmtId="0" fontId="67" fillId="0" borderId="2" xfId="0" applyNumberFormat="1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top"/>
    </xf>
    <xf numFmtId="49" fontId="86" fillId="0" borderId="2" xfId="0" applyNumberFormat="1" applyFont="1" applyFill="1" applyBorder="1" applyAlignment="1">
      <alignment horizontal="left" vertical="top" wrapText="1"/>
    </xf>
    <xf numFmtId="0" fontId="86" fillId="0" borderId="2" xfId="0" applyFont="1" applyFill="1" applyBorder="1" applyAlignment="1">
      <alignment horizontal="left" vertical="top" wrapText="1"/>
    </xf>
    <xf numFmtId="0" fontId="87" fillId="0" borderId="2" xfId="0" applyFont="1" applyFill="1" applyBorder="1" applyAlignment="1">
      <alignment horizontal="left" vertical="top"/>
    </xf>
    <xf numFmtId="49" fontId="87" fillId="0" borderId="2" xfId="0" applyNumberFormat="1" applyFont="1" applyFill="1" applyBorder="1" applyAlignment="1">
      <alignment horizontal="left" vertical="top" wrapText="1"/>
    </xf>
    <xf numFmtId="0" fontId="87" fillId="0" borderId="2" xfId="0" applyFont="1" applyFill="1" applyBorder="1" applyAlignment="1">
      <alignment horizontal="left" vertical="top" wrapText="1"/>
    </xf>
    <xf numFmtId="14" fontId="87" fillId="0" borderId="2" xfId="0" applyNumberFormat="1" applyFont="1" applyFill="1" applyBorder="1" applyAlignment="1">
      <alignment horizontal="left" vertical="top" wrapText="1"/>
    </xf>
    <xf numFmtId="0" fontId="87" fillId="8" borderId="2" xfId="0" applyFont="1" applyFill="1" applyBorder="1" applyAlignment="1">
      <alignment horizontal="left" vertical="top"/>
    </xf>
    <xf numFmtId="2" fontId="87" fillId="0" borderId="2" xfId="0" applyNumberFormat="1" applyFont="1" applyFill="1" applyBorder="1" applyAlignment="1">
      <alignment horizontal="left" vertical="top" wrapText="1"/>
    </xf>
    <xf numFmtId="0" fontId="87" fillId="0" borderId="2" xfId="0" applyNumberFormat="1" applyFont="1" applyFill="1" applyBorder="1" applyAlignment="1">
      <alignment horizontal="left" vertical="top" wrapText="1"/>
    </xf>
    <xf numFmtId="0" fontId="88" fillId="0" borderId="0" xfId="0" applyFont="1" applyFill="1"/>
    <xf numFmtId="0" fontId="88" fillId="0" borderId="0" xfId="0" applyFont="1"/>
    <xf numFmtId="0" fontId="86" fillId="12" borderId="2" xfId="0" applyFont="1" applyFill="1" applyBorder="1" applyAlignment="1">
      <alignment horizontal="left" vertical="top" wrapText="1"/>
    </xf>
    <xf numFmtId="0" fontId="67" fillId="12" borderId="2" xfId="0" applyFont="1" applyFill="1" applyBorder="1" applyAlignment="1">
      <alignment horizontal="left" vertical="top"/>
    </xf>
    <xf numFmtId="49" fontId="89" fillId="0" borderId="0" xfId="0" applyNumberFormat="1" applyFont="1" applyFill="1" applyBorder="1" applyAlignment="1">
      <alignment horizontal="left" vertical="top" wrapText="1"/>
    </xf>
    <xf numFmtId="49" fontId="67" fillId="12" borderId="5" xfId="0" applyNumberFormat="1" applyFont="1" applyFill="1" applyBorder="1" applyAlignment="1">
      <alignment horizontal="left" vertical="top" wrapText="1"/>
    </xf>
    <xf numFmtId="49" fontId="90" fillId="0" borderId="5" xfId="0" applyNumberFormat="1" applyFont="1" applyFill="1" applyBorder="1" applyAlignment="1">
      <alignment horizontal="left" vertical="top" wrapText="1"/>
    </xf>
    <xf numFmtId="0" fontId="90" fillId="0" borderId="2" xfId="0" applyFont="1" applyFill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Font="1" applyAlignment="1">
      <alignment horizontal="center" vertical="center"/>
    </xf>
    <xf numFmtId="2" fontId="0" fillId="0" borderId="0" xfId="0" applyNumberFormat="1" applyFont="1"/>
    <xf numFmtId="0" fontId="0" fillId="0" borderId="0" xfId="0" applyFont="1" applyFill="1" applyAlignment="1">
      <alignment wrapText="1"/>
    </xf>
    <xf numFmtId="0" fontId="0" fillId="0" borderId="0" xfId="0" applyNumberFormat="1" applyFont="1" applyFill="1"/>
    <xf numFmtId="2" fontId="0" fillId="0" borderId="0" xfId="0" applyNumberFormat="1"/>
    <xf numFmtId="0" fontId="0" fillId="0" borderId="0" xfId="0" applyFill="1" applyAlignment="1">
      <alignment wrapText="1"/>
    </xf>
    <xf numFmtId="0" fontId="0" fillId="0" borderId="0" xfId="0" applyNumberFormat="1" applyFill="1"/>
  </cellXfs>
  <cellStyles count="9">
    <cellStyle name="Bad" xfId="2" builtinId="27"/>
    <cellStyle name="Good" xfId="1" builtinId="26"/>
    <cellStyle name="Hyperlink" xfId="4" builtinId="8"/>
    <cellStyle name="Neutral" xfId="3" builtinId="28"/>
    <cellStyle name="Normal" xfId="0" builtinId="0"/>
    <cellStyle name="Normal 2" xfId="5"/>
    <cellStyle name="Normal 2 2" xfId="6"/>
    <cellStyle name="Normal 2 3" xfId="7"/>
    <cellStyle name="Normal 2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naharshubham286@gmail.com" TargetMode="External"/><Relationship Id="rId13" Type="http://schemas.openxmlformats.org/officeDocument/2006/relationships/hyperlink" Target="mailto:pundirashish275@gmail.com" TargetMode="External"/><Relationship Id="rId18" Type="http://schemas.openxmlformats.org/officeDocument/2006/relationships/hyperlink" Target="mailto:dhimanprince5911@gmail.com" TargetMode="External"/><Relationship Id="rId3" Type="http://schemas.openxmlformats.org/officeDocument/2006/relationships/hyperlink" Target="mailto:dunic2425@gmail.com" TargetMode="External"/><Relationship Id="rId7" Type="http://schemas.openxmlformats.org/officeDocument/2006/relationships/hyperlink" Target="mailto:rajklubana1221@gmail.com" TargetMode="External"/><Relationship Id="rId12" Type="http://schemas.openxmlformats.org/officeDocument/2006/relationships/hyperlink" Target="mailto:dheryantom@gmail.com" TargetMode="External"/><Relationship Id="rId17" Type="http://schemas.openxmlformats.org/officeDocument/2006/relationships/hyperlink" Target="mailto:akashathi01612@gmail.com" TargetMode="External"/><Relationship Id="rId2" Type="http://schemas.openxmlformats.org/officeDocument/2006/relationships/hyperlink" Target="mailto:anupkumar701874@gmail.com" TargetMode="External"/><Relationship Id="rId16" Type="http://schemas.openxmlformats.org/officeDocument/2006/relationships/hyperlink" Target="mailto:thakuranju012000@gmail.com" TargetMode="External"/><Relationship Id="rId20" Type="http://schemas.openxmlformats.org/officeDocument/2006/relationships/printerSettings" Target="../printerSettings/printerSettings15.bin"/><Relationship Id="rId1" Type="http://schemas.openxmlformats.org/officeDocument/2006/relationships/hyperlink" Target="mailto:aayush8919aayush@gmail.com" TargetMode="External"/><Relationship Id="rId6" Type="http://schemas.openxmlformats.org/officeDocument/2006/relationships/hyperlink" Target="mailto:mohitahlawat2266@gmail.com" TargetMode="External"/><Relationship Id="rId11" Type="http://schemas.openxmlformats.org/officeDocument/2006/relationships/hyperlink" Target="mailto:sumitgill026@gmail.com" TargetMode="External"/><Relationship Id="rId5" Type="http://schemas.openxmlformats.org/officeDocument/2006/relationships/hyperlink" Target="mailto:gs0840847@gmail.com" TargetMode="External"/><Relationship Id="rId15" Type="http://schemas.openxmlformats.org/officeDocument/2006/relationships/hyperlink" Target="mailto:shubhamshubham20276@gmail.com" TargetMode="External"/><Relationship Id="rId10" Type="http://schemas.openxmlformats.org/officeDocument/2006/relationships/hyperlink" Target="mailto:sumitkumar9205@gmail.com" TargetMode="External"/><Relationship Id="rId19" Type="http://schemas.openxmlformats.org/officeDocument/2006/relationships/hyperlink" Target="mailto:chandelabhishek370@gmail.com" TargetMode="External"/><Relationship Id="rId4" Type="http://schemas.openxmlformats.org/officeDocument/2006/relationships/hyperlink" Target="mailto:gurpreetmehta0420@gmail.com" TargetMode="External"/><Relationship Id="rId9" Type="http://schemas.openxmlformats.org/officeDocument/2006/relationships/hyperlink" Target="mailto:shubhamrajput7349@gmail.com" TargetMode="External"/><Relationship Id="rId14" Type="http://schemas.openxmlformats.org/officeDocument/2006/relationships/hyperlink" Target="mailto:RAMAN28072001@GMAIL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ishantthakur408@gmail.com" TargetMode="External"/><Relationship Id="rId13" Type="http://schemas.openxmlformats.org/officeDocument/2006/relationships/hyperlink" Target="mailto:mdaftabansariparsa012@gmail.com" TargetMode="External"/><Relationship Id="rId18" Type="http://schemas.openxmlformats.org/officeDocument/2006/relationships/hyperlink" Target="mailto:dhimanvarun031@gmail.com" TargetMode="External"/><Relationship Id="rId3" Type="http://schemas.openxmlformats.org/officeDocument/2006/relationships/hyperlink" Target="mailto:mamtadevi24082007@gmail.com" TargetMode="External"/><Relationship Id="rId21" Type="http://schemas.openxmlformats.org/officeDocument/2006/relationships/hyperlink" Target="mailto:viveknr17777@gmail.com" TargetMode="External"/><Relationship Id="rId7" Type="http://schemas.openxmlformats.org/officeDocument/2006/relationships/hyperlink" Target="mailto:heenapundir2@gmail.com" TargetMode="External"/><Relationship Id="rId12" Type="http://schemas.openxmlformats.org/officeDocument/2006/relationships/hyperlink" Target="mailto:vermamayank3435@gmail.com" TargetMode="External"/><Relationship Id="rId17" Type="http://schemas.openxmlformats.org/officeDocument/2006/relationships/hyperlink" Target="mailto:thakursunil2116@gmail.com" TargetMode="External"/><Relationship Id="rId2" Type="http://schemas.openxmlformats.org/officeDocument/2006/relationships/hyperlink" Target="mailto:abhinavyadav9570@gmail.com" TargetMode="External"/><Relationship Id="rId16" Type="http://schemas.openxmlformats.org/officeDocument/2006/relationships/hyperlink" Target="mailto:prince96217@gmail.com" TargetMode="External"/><Relationship Id="rId20" Type="http://schemas.openxmlformats.org/officeDocument/2006/relationships/hyperlink" Target="mailto:vipinyadav8294360116@gmail.com" TargetMode="External"/><Relationship Id="rId1" Type="http://schemas.openxmlformats.org/officeDocument/2006/relationships/hyperlink" Target="mailto:abhishekanku16@gmail.com" TargetMode="External"/><Relationship Id="rId6" Type="http://schemas.openxmlformats.org/officeDocument/2006/relationships/hyperlink" Target="mailto:choudharychetan34665@gmail.com" TargetMode="External"/><Relationship Id="rId11" Type="http://schemas.openxmlformats.org/officeDocument/2006/relationships/hyperlink" Target="mailto:tanwarmanish429@gmail.com" TargetMode="External"/><Relationship Id="rId5" Type="http://schemas.openxmlformats.org/officeDocument/2006/relationships/hyperlink" Target="mailto:anshmohindroo81@gmail.com" TargetMode="External"/><Relationship Id="rId15" Type="http://schemas.openxmlformats.org/officeDocument/2006/relationships/hyperlink" Target="mailto:praveenbalwan0222@gmail.com" TargetMode="External"/><Relationship Id="rId10" Type="http://schemas.openxmlformats.org/officeDocument/2006/relationships/hyperlink" Target="mailto:kumarakarsh9142@gmail.com" TargetMode="External"/><Relationship Id="rId19" Type="http://schemas.openxmlformats.org/officeDocument/2006/relationships/hyperlink" Target="mailto:vikil599@gmail.com" TargetMode="External"/><Relationship Id="rId4" Type="http://schemas.openxmlformats.org/officeDocument/2006/relationships/hyperlink" Target="mailto:kholi8519@gmail.com" TargetMode="External"/><Relationship Id="rId9" Type="http://schemas.openxmlformats.org/officeDocument/2006/relationships/hyperlink" Target="mailto:kulbirsinghdatwar@gmail.com" TargetMode="External"/><Relationship Id="rId14" Type="http://schemas.openxmlformats.org/officeDocument/2006/relationships/hyperlink" Target="mailto:cluishkantiwal3@gmail.com" TargetMode="External"/><Relationship Id="rId22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avinashpratap994@gmail.com" TargetMode="External"/><Relationship Id="rId2" Type="http://schemas.openxmlformats.org/officeDocument/2006/relationships/hyperlink" Target="mailto:abshaychandel9980@gmail.com" TargetMode="External"/><Relationship Id="rId1" Type="http://schemas.openxmlformats.org/officeDocument/2006/relationships/hyperlink" Target="mailto:armaanansari8786@gmail.com" TargetMode="External"/><Relationship Id="rId5" Type="http://schemas.openxmlformats.org/officeDocument/2006/relationships/printerSettings" Target="../printerSettings/printerSettings17.bin"/><Relationship Id="rId4" Type="http://schemas.openxmlformats.org/officeDocument/2006/relationships/hyperlink" Target="mailto:ushakumari22235@gmail.com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mailto:heerjyoti@gmail.com" TargetMode="External"/><Relationship Id="rId13" Type="http://schemas.openxmlformats.org/officeDocument/2006/relationships/hyperlink" Target="mailto:meenakshigaddu8@gmail.com" TargetMode="External"/><Relationship Id="rId18" Type="http://schemas.openxmlformats.org/officeDocument/2006/relationships/hyperlink" Target="mailto:vaksartoor@gmail.com" TargetMode="External"/><Relationship Id="rId26" Type="http://schemas.openxmlformats.org/officeDocument/2006/relationships/hyperlink" Target="mailto:nishu89013@gmail.com" TargetMode="External"/><Relationship Id="rId3" Type="http://schemas.openxmlformats.org/officeDocument/2006/relationships/hyperlink" Target="mailto:anukairon21@gmail.com" TargetMode="External"/><Relationship Id="rId21" Type="http://schemas.openxmlformats.org/officeDocument/2006/relationships/hyperlink" Target="mailto:snehabansal2016@gmail.com" TargetMode="External"/><Relationship Id="rId7" Type="http://schemas.openxmlformats.org/officeDocument/2006/relationships/hyperlink" Target="mailto:himani.chandel1521@gmail.com" TargetMode="External"/><Relationship Id="rId12" Type="http://schemas.openxmlformats.org/officeDocument/2006/relationships/hyperlink" Target="mailto:manjeetkaur44333@gmail.com" TargetMode="External"/><Relationship Id="rId17" Type="http://schemas.openxmlformats.org/officeDocument/2006/relationships/hyperlink" Target="mailto:rituthakurkur030@gmail.com" TargetMode="External"/><Relationship Id="rId25" Type="http://schemas.openxmlformats.org/officeDocument/2006/relationships/hyperlink" Target="mailto:khusi2332001@gmail.com" TargetMode="External"/><Relationship Id="rId2" Type="http://schemas.openxmlformats.org/officeDocument/2006/relationships/hyperlink" Target="mailto:ankitkumar75659@gmail.com" TargetMode="External"/><Relationship Id="rId16" Type="http://schemas.openxmlformats.org/officeDocument/2006/relationships/hyperlink" Target="mailto:preetikuklir@gmail.com" TargetMode="External"/><Relationship Id="rId20" Type="http://schemas.openxmlformats.org/officeDocument/2006/relationships/hyperlink" Target="mailto:surenderkumarkuti64@gmail.com" TargetMode="External"/><Relationship Id="rId1" Type="http://schemas.openxmlformats.org/officeDocument/2006/relationships/hyperlink" Target="mailto:gauravahuja311@gmail.com" TargetMode="External"/><Relationship Id="rId6" Type="http://schemas.openxmlformats.org/officeDocument/2006/relationships/hyperlink" Target="mailto:deepakpinjore4480@gmail.com" TargetMode="External"/><Relationship Id="rId11" Type="http://schemas.openxmlformats.org/officeDocument/2006/relationships/hyperlink" Target="mailto:manimandeep607@gmail.com" TargetMode="External"/><Relationship Id="rId24" Type="http://schemas.openxmlformats.org/officeDocument/2006/relationships/hyperlink" Target="mailto:sandeepgaming.pvt@gmail.com" TargetMode="External"/><Relationship Id="rId5" Type="http://schemas.openxmlformats.org/officeDocument/2006/relationships/hyperlink" Target="mailto:tdamini988@gmail.com" TargetMode="External"/><Relationship Id="rId15" Type="http://schemas.openxmlformats.org/officeDocument/2006/relationships/hyperlink" Target="mailto:pt41311@gmail.com" TargetMode="External"/><Relationship Id="rId23" Type="http://schemas.openxmlformats.org/officeDocument/2006/relationships/hyperlink" Target="mailto:sainitannu916@gmail.com" TargetMode="External"/><Relationship Id="rId28" Type="http://schemas.openxmlformats.org/officeDocument/2006/relationships/printerSettings" Target="../printerSettings/printerSettings18.bin"/><Relationship Id="rId10" Type="http://schemas.openxmlformats.org/officeDocument/2006/relationships/hyperlink" Target="mailto:30mandeepkaur2002@gmail.com" TargetMode="External"/><Relationship Id="rId19" Type="http://schemas.openxmlformats.org/officeDocument/2006/relationships/hyperlink" Target="mailto:memzmc1234@gmail.com" TargetMode="External"/><Relationship Id="rId4" Type="http://schemas.openxmlformats.org/officeDocument/2006/relationships/hyperlink" Target="mailto:bs8570827@gmail.com" TargetMode="External"/><Relationship Id="rId9" Type="http://schemas.openxmlformats.org/officeDocument/2006/relationships/hyperlink" Target="mailto:luckydhiman786786@gmail.com" TargetMode="External"/><Relationship Id="rId14" Type="http://schemas.openxmlformats.org/officeDocument/2006/relationships/hyperlink" Target="mailto:poojakumari542141@gmail.com" TargetMode="External"/><Relationship Id="rId22" Type="http://schemas.openxmlformats.org/officeDocument/2006/relationships/hyperlink" Target="mailto:sparshbhangu@gmail.com" TargetMode="External"/><Relationship Id="rId27" Type="http://schemas.openxmlformats.org/officeDocument/2006/relationships/hyperlink" Target="mailto:gamingsahil6902@gmail.com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beetuthakur0@gmail.com" TargetMode="External"/><Relationship Id="rId13" Type="http://schemas.openxmlformats.org/officeDocument/2006/relationships/hyperlink" Target="mailto:jsingh101000@gmail.com" TargetMode="External"/><Relationship Id="rId18" Type="http://schemas.openxmlformats.org/officeDocument/2006/relationships/hyperlink" Target="mailto:nverma0019@gmail.com" TargetMode="External"/><Relationship Id="rId26" Type="http://schemas.openxmlformats.org/officeDocument/2006/relationships/hyperlink" Target="mailto:akabhishekumar9162@gmail.com" TargetMode="External"/><Relationship Id="rId39" Type="http://schemas.openxmlformats.org/officeDocument/2006/relationships/hyperlink" Target="mailto:pulkitbhardwaj278@gmail.com" TargetMode="External"/><Relationship Id="rId3" Type="http://schemas.openxmlformats.org/officeDocument/2006/relationships/hyperlink" Target="mailto:beatuthakur0@gmail.com" TargetMode="External"/><Relationship Id="rId21" Type="http://schemas.openxmlformats.org/officeDocument/2006/relationships/hyperlink" Target="mailto:Pg1060655@gmail.com" TargetMode="External"/><Relationship Id="rId34" Type="http://schemas.openxmlformats.org/officeDocument/2006/relationships/hyperlink" Target="mailto:nrajput2730@gmail.com" TargetMode="External"/><Relationship Id="rId7" Type="http://schemas.openxmlformats.org/officeDocument/2006/relationships/hyperlink" Target="mailto:alisavar521@gmail.com" TargetMode="External"/><Relationship Id="rId12" Type="http://schemas.openxmlformats.org/officeDocument/2006/relationships/hyperlink" Target="mailto:thakurhemant055@gmail.com" TargetMode="External"/><Relationship Id="rId17" Type="http://schemas.openxmlformats.org/officeDocument/2006/relationships/hyperlink" Target="mailto:nu989689@gmail.com" TargetMode="External"/><Relationship Id="rId25" Type="http://schemas.openxmlformats.org/officeDocument/2006/relationships/hyperlink" Target="mailto:dhimanvishal793@gmail.com" TargetMode="External"/><Relationship Id="rId33" Type="http://schemas.openxmlformats.org/officeDocument/2006/relationships/hyperlink" Target="mailto:nabhi2004walia@gmail.com" TargetMode="External"/><Relationship Id="rId38" Type="http://schemas.openxmlformats.org/officeDocument/2006/relationships/hyperlink" Target="mailto:rajputpankaj85525@gmail.com" TargetMode="External"/><Relationship Id="rId2" Type="http://schemas.openxmlformats.org/officeDocument/2006/relationships/hyperlink" Target="mailto:Ar3147801@gmail.com" TargetMode="External"/><Relationship Id="rId16" Type="http://schemas.openxmlformats.org/officeDocument/2006/relationships/hyperlink" Target="mailto:ldhiman7559@gmail.com" TargetMode="External"/><Relationship Id="rId20" Type="http://schemas.openxmlformats.org/officeDocument/2006/relationships/hyperlink" Target="mailto:Nitinkumar32769@gmail.com" TargetMode="External"/><Relationship Id="rId29" Type="http://schemas.openxmlformats.org/officeDocument/2006/relationships/hyperlink" Target="mailto:jatinkashyap081@gmail.com" TargetMode="External"/><Relationship Id="rId1" Type="http://schemas.openxmlformats.org/officeDocument/2006/relationships/hyperlink" Target="mailto:thakurachhar802@gmail.com" TargetMode="External"/><Relationship Id="rId6" Type="http://schemas.openxmlformats.org/officeDocument/2006/relationships/hyperlink" Target="mailto:sahilgujjar@gmail.com" TargetMode="External"/><Relationship Id="rId11" Type="http://schemas.openxmlformats.org/officeDocument/2006/relationships/hyperlink" Target="mailto:baljeetmor143@gmail.com" TargetMode="External"/><Relationship Id="rId24" Type="http://schemas.openxmlformats.org/officeDocument/2006/relationships/hyperlink" Target="mailto:bhupinderK027@gmail.com" TargetMode="External"/><Relationship Id="rId32" Type="http://schemas.openxmlformats.org/officeDocument/2006/relationships/hyperlink" Target="mailto:nancykoundal01@gmail.com" TargetMode="External"/><Relationship Id="rId37" Type="http://schemas.openxmlformats.org/officeDocument/2006/relationships/hyperlink" Target="mailto:sunilthakur4412@gmail.com" TargetMode="External"/><Relationship Id="rId40" Type="http://schemas.openxmlformats.org/officeDocument/2006/relationships/printerSettings" Target="../printerSettings/printerSettings19.bin"/><Relationship Id="rId5" Type="http://schemas.openxmlformats.org/officeDocument/2006/relationships/hyperlink" Target="mailto:Rchoudhary2206@gmail.com" TargetMode="External"/><Relationship Id="rId15" Type="http://schemas.openxmlformats.org/officeDocument/2006/relationships/hyperlink" Target="mailto:ranajeevan902@gmail.com" TargetMode="External"/><Relationship Id="rId23" Type="http://schemas.openxmlformats.org/officeDocument/2006/relationships/hyperlink" Target="mailto:raghunandan9729@gmail.com" TargetMode="External"/><Relationship Id="rId28" Type="http://schemas.openxmlformats.org/officeDocument/2006/relationships/hyperlink" Target="mailto:Kjitesh972@gmail.com" TargetMode="External"/><Relationship Id="rId36" Type="http://schemas.openxmlformats.org/officeDocument/2006/relationships/hyperlink" Target="mailto:sachiniact666@gmail.com" TargetMode="External"/><Relationship Id="rId10" Type="http://schemas.openxmlformats.org/officeDocument/2006/relationships/hyperlink" Target="mailto:SIRDH.SANJAY@GMAIL.COM" TargetMode="External"/><Relationship Id="rId19" Type="http://schemas.openxmlformats.org/officeDocument/2006/relationships/hyperlink" Target="mailto:nikhilkumarofficial9@gmail.com" TargetMode="External"/><Relationship Id="rId31" Type="http://schemas.openxmlformats.org/officeDocument/2006/relationships/hyperlink" Target="mailto:namanthakur0707@gmail.com" TargetMode="External"/><Relationship Id="rId4" Type="http://schemas.openxmlformats.org/officeDocument/2006/relationships/hyperlink" Target="mailto:mc1234209@gmail.com" TargetMode="External"/><Relationship Id="rId9" Type="http://schemas.openxmlformats.org/officeDocument/2006/relationships/hyperlink" Target="mailto:jatdevtahansrajduhan@gmail.com" TargetMode="External"/><Relationship Id="rId14" Type="http://schemas.openxmlformats.org/officeDocument/2006/relationships/hyperlink" Target="mailto:JKAUSHIK092@GMAIL.COM" TargetMode="External"/><Relationship Id="rId22" Type="http://schemas.openxmlformats.org/officeDocument/2006/relationships/hyperlink" Target="mailto:parulchandel12052003@gmail.com" TargetMode="External"/><Relationship Id="rId27" Type="http://schemas.openxmlformats.org/officeDocument/2006/relationships/hyperlink" Target="mailto:RS.ANKIT581@GMAIL.COM" TargetMode="External"/><Relationship Id="rId30" Type="http://schemas.openxmlformats.org/officeDocument/2006/relationships/hyperlink" Target="mailto:mukeshthakur20786@gmail.com" TargetMode="External"/><Relationship Id="rId35" Type="http://schemas.openxmlformats.org/officeDocument/2006/relationships/hyperlink" Target="mailto:gouravrajputrajput296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60"/>
  <sheetViews>
    <sheetView view="pageBreakPreview" topLeftCell="K1" zoomScale="89" zoomScaleNormal="106" zoomScaleSheetLayoutView="89" workbookViewId="0">
      <selection activeCell="AB9" sqref="AB9"/>
    </sheetView>
  </sheetViews>
  <sheetFormatPr defaultRowHeight="24.95" customHeight="1" x14ac:dyDescent="0.25"/>
  <cols>
    <col min="1" max="1" width="4.140625" customWidth="1"/>
    <col min="2" max="2" width="3.42578125" customWidth="1"/>
    <col min="3" max="3" width="12.42578125" style="908" customWidth="1"/>
    <col min="4" max="4" width="12.85546875" style="914" bestFit="1" customWidth="1"/>
    <col min="5" max="5" width="7.5703125" style="908" bestFit="1" customWidth="1"/>
    <col min="6" max="6" width="11.42578125" style="908" bestFit="1" customWidth="1"/>
    <col min="7" max="7" width="7.7109375" style="908" bestFit="1" customWidth="1"/>
    <col min="8" max="8" width="8.140625" style="908" bestFit="1" customWidth="1"/>
    <col min="9" max="9" width="13.42578125" bestFit="1" customWidth="1"/>
    <col min="10" max="10" width="10.140625" bestFit="1" customWidth="1"/>
    <col min="11" max="11" width="12.28515625" bestFit="1" customWidth="1"/>
    <col min="12" max="12" width="38" bestFit="1" customWidth="1"/>
    <col min="13" max="13" width="8.42578125" style="448" bestFit="1" customWidth="1"/>
    <col min="14" max="16" width="9" style="448" bestFit="1" customWidth="1"/>
    <col min="17" max="17" width="8" style="448" bestFit="1" customWidth="1"/>
    <col min="18" max="18" width="7.42578125" style="448" customWidth="1"/>
    <col min="19" max="19" width="6.42578125" style="448" customWidth="1"/>
    <col min="20" max="20" width="9.7109375" style="952" customWidth="1"/>
    <col min="21" max="21" width="7.5703125" style="952" customWidth="1"/>
    <col min="22" max="22" width="11.85546875" style="952" customWidth="1"/>
    <col min="23" max="23" width="12.28515625" style="952" customWidth="1"/>
    <col min="24" max="24" width="21.140625" style="953" customWidth="1"/>
    <col min="25" max="25" width="7.42578125" style="954" customWidth="1"/>
    <col min="26" max="26" width="8.7109375" style="908" customWidth="1"/>
    <col min="27" max="27" width="12.5703125" style="908" customWidth="1"/>
    <col min="28" max="56" width="9.140625" style="908"/>
  </cols>
  <sheetData>
    <row r="1" spans="2:56" ht="43.5" customHeight="1" x14ac:dyDescent="0.25">
      <c r="B1" s="907" t="s">
        <v>3567</v>
      </c>
      <c r="C1" s="907"/>
      <c r="D1" s="907"/>
      <c r="E1" s="907"/>
      <c r="F1" s="907"/>
      <c r="G1" s="907"/>
      <c r="H1" s="907"/>
      <c r="I1" s="907"/>
      <c r="J1" s="907"/>
      <c r="K1" s="907"/>
      <c r="L1" s="907"/>
      <c r="M1" s="907"/>
      <c r="N1" s="907"/>
      <c r="O1" s="907"/>
      <c r="P1" s="907"/>
      <c r="Q1" s="907"/>
      <c r="R1" s="907"/>
      <c r="S1" s="907"/>
      <c r="T1" s="907"/>
      <c r="U1" s="907"/>
      <c r="V1" s="907"/>
      <c r="W1" s="907"/>
      <c r="X1" s="907"/>
      <c r="Y1" s="907"/>
      <c r="Z1" s="907"/>
    </row>
    <row r="2" spans="2:56" s="53" customFormat="1" ht="36.75" customHeight="1" x14ac:dyDescent="0.25">
      <c r="B2" s="909" t="s">
        <v>261</v>
      </c>
      <c r="C2" s="910" t="s">
        <v>3568</v>
      </c>
      <c r="D2" s="909" t="s">
        <v>2583</v>
      </c>
      <c r="E2" s="909" t="s">
        <v>2584</v>
      </c>
      <c r="F2" s="910" t="s">
        <v>2721</v>
      </c>
      <c r="G2" s="909" t="s">
        <v>754</v>
      </c>
      <c r="H2" s="909" t="s">
        <v>2722</v>
      </c>
      <c r="I2" s="910" t="s">
        <v>2723</v>
      </c>
      <c r="J2" s="909" t="s">
        <v>2724</v>
      </c>
      <c r="K2" s="910" t="s">
        <v>2585</v>
      </c>
      <c r="L2" s="909" t="s">
        <v>272</v>
      </c>
      <c r="M2" s="909" t="s">
        <v>3569</v>
      </c>
      <c r="N2" s="909" t="s">
        <v>3570</v>
      </c>
      <c r="O2" s="909" t="s">
        <v>3571</v>
      </c>
      <c r="P2" s="909" t="s">
        <v>3572</v>
      </c>
      <c r="Q2" s="909" t="s">
        <v>3573</v>
      </c>
      <c r="R2" s="909" t="s">
        <v>3574</v>
      </c>
      <c r="S2" s="909" t="s">
        <v>2598</v>
      </c>
      <c r="T2" s="911" t="s">
        <v>3575</v>
      </c>
      <c r="U2" s="911" t="s">
        <v>3576</v>
      </c>
      <c r="V2" s="912" t="s">
        <v>3577</v>
      </c>
      <c r="W2" s="912" t="s">
        <v>3578</v>
      </c>
      <c r="X2" s="912" t="s">
        <v>3579</v>
      </c>
      <c r="Y2" s="913" t="s">
        <v>2735</v>
      </c>
      <c r="Z2" s="912" t="s">
        <v>2736</v>
      </c>
      <c r="AC2" s="914"/>
      <c r="AD2" s="914"/>
      <c r="AE2" s="914"/>
      <c r="AF2" s="914"/>
      <c r="AG2" s="914"/>
      <c r="AH2" s="914"/>
      <c r="AI2" s="914"/>
      <c r="AJ2" s="914"/>
      <c r="AK2" s="914"/>
      <c r="AL2" s="914"/>
      <c r="AM2" s="914"/>
      <c r="AN2" s="914"/>
      <c r="AO2" s="914"/>
      <c r="AP2" s="914"/>
      <c r="AQ2" s="914"/>
      <c r="AR2" s="914"/>
      <c r="AS2" s="914"/>
      <c r="AT2" s="914"/>
      <c r="AU2" s="914"/>
      <c r="AV2" s="914"/>
      <c r="AW2" s="914"/>
      <c r="AX2" s="914"/>
      <c r="AY2" s="914"/>
      <c r="AZ2" s="914"/>
      <c r="BA2" s="914"/>
      <c r="BB2" s="914"/>
      <c r="BC2" s="914"/>
      <c r="BD2" s="914"/>
    </row>
    <row r="3" spans="2:56" s="924" customFormat="1" ht="45" customHeight="1" x14ac:dyDescent="0.25">
      <c r="B3" s="915">
        <v>1</v>
      </c>
      <c r="C3" s="916" t="s">
        <v>3580</v>
      </c>
      <c r="D3" s="917" t="s">
        <v>3581</v>
      </c>
      <c r="E3" s="917" t="s">
        <v>3582</v>
      </c>
      <c r="F3" s="918"/>
      <c r="G3" s="917" t="s">
        <v>2751</v>
      </c>
      <c r="H3" s="917"/>
      <c r="I3" s="918"/>
      <c r="J3" s="917"/>
      <c r="K3" s="918" t="s">
        <v>3583</v>
      </c>
      <c r="L3" s="917"/>
      <c r="M3" s="917"/>
      <c r="N3" s="917"/>
      <c r="O3" s="917"/>
      <c r="P3" s="917"/>
      <c r="Q3" s="917">
        <v>642</v>
      </c>
      <c r="R3" s="917" t="s">
        <v>2739</v>
      </c>
      <c r="S3" s="917">
        <f>SUM(M3:Q3)</f>
        <v>642</v>
      </c>
      <c r="T3" s="919">
        <f>S3/4900*100</f>
        <v>13.102040816326529</v>
      </c>
      <c r="U3" s="919"/>
      <c r="V3" s="919"/>
      <c r="W3" s="919"/>
      <c r="X3" s="920" t="s">
        <v>3584</v>
      </c>
      <c r="Y3" s="921">
        <v>15600</v>
      </c>
      <c r="Z3" s="922">
        <f>15600*12</f>
        <v>187200</v>
      </c>
      <c r="AA3" s="923"/>
      <c r="AB3" s="923"/>
      <c r="AC3" s="908"/>
      <c r="AD3" s="908"/>
      <c r="AE3" s="908"/>
      <c r="AF3" s="908"/>
      <c r="AG3" s="908"/>
      <c r="AH3" s="908"/>
      <c r="AI3" s="908"/>
      <c r="AJ3" s="908"/>
      <c r="AK3" s="908"/>
      <c r="AL3" s="908"/>
      <c r="AM3" s="908"/>
      <c r="AN3" s="908"/>
      <c r="AO3" s="908"/>
      <c r="AP3" s="908"/>
      <c r="AQ3" s="908"/>
      <c r="AR3" s="908"/>
      <c r="AS3" s="908"/>
      <c r="AT3" s="908"/>
      <c r="AU3" s="908"/>
      <c r="AV3" s="908"/>
      <c r="AW3" s="908"/>
      <c r="AX3" s="908"/>
      <c r="AY3" s="908"/>
      <c r="AZ3" s="908"/>
      <c r="BA3" s="908"/>
      <c r="BB3" s="908"/>
      <c r="BC3" s="908"/>
      <c r="BD3" s="908"/>
    </row>
    <row r="4" spans="2:56" ht="39" customHeight="1" x14ac:dyDescent="0.25">
      <c r="B4" s="915">
        <v>2</v>
      </c>
      <c r="C4" s="916" t="s">
        <v>3585</v>
      </c>
      <c r="D4" s="917" t="s">
        <v>710</v>
      </c>
      <c r="E4" s="917" t="s">
        <v>3586</v>
      </c>
      <c r="F4" s="925">
        <v>39053</v>
      </c>
      <c r="G4" s="917" t="s">
        <v>2751</v>
      </c>
      <c r="H4" s="917" t="s">
        <v>2763</v>
      </c>
      <c r="I4" s="918" t="s">
        <v>3587</v>
      </c>
      <c r="J4" s="917" t="s">
        <v>3588</v>
      </c>
      <c r="K4" s="918">
        <v>9896272169</v>
      </c>
      <c r="L4" s="917" t="s">
        <v>3589</v>
      </c>
      <c r="M4" s="917">
        <v>649</v>
      </c>
      <c r="N4" s="917">
        <v>597</v>
      </c>
      <c r="O4" s="915">
        <v>773</v>
      </c>
      <c r="P4" s="917">
        <v>830</v>
      </c>
      <c r="Q4" s="915">
        <v>845</v>
      </c>
      <c r="R4" s="915">
        <v>700</v>
      </c>
      <c r="S4" s="917">
        <f>SUM(M4:R4)</f>
        <v>4394</v>
      </c>
      <c r="T4" s="919">
        <f t="shared" ref="T4:T36" si="0">S4/4900*100</f>
        <v>89.673469387755105</v>
      </c>
      <c r="U4" s="919" t="s">
        <v>3590</v>
      </c>
      <c r="V4" s="918" t="s">
        <v>213</v>
      </c>
      <c r="W4" s="918" t="s">
        <v>213</v>
      </c>
      <c r="X4" s="920" t="s">
        <v>2780</v>
      </c>
      <c r="Y4" s="921">
        <v>13200</v>
      </c>
      <c r="Z4" s="922">
        <v>158400</v>
      </c>
    </row>
    <row r="5" spans="2:56" ht="35.25" customHeight="1" x14ac:dyDescent="0.25">
      <c r="B5" s="915">
        <v>3</v>
      </c>
      <c r="C5" s="916" t="s">
        <v>3591</v>
      </c>
      <c r="D5" s="917" t="s">
        <v>710</v>
      </c>
      <c r="E5" s="917" t="s">
        <v>356</v>
      </c>
      <c r="F5" s="925">
        <v>37860</v>
      </c>
      <c r="G5" s="917" t="s">
        <v>2751</v>
      </c>
      <c r="H5" s="917" t="s">
        <v>2763</v>
      </c>
      <c r="I5" s="918" t="s">
        <v>3592</v>
      </c>
      <c r="J5" s="917" t="s">
        <v>3593</v>
      </c>
      <c r="K5" s="918">
        <v>7419008997</v>
      </c>
      <c r="L5" s="917" t="s">
        <v>3594</v>
      </c>
      <c r="M5" s="917">
        <v>703</v>
      </c>
      <c r="N5" s="915">
        <v>582</v>
      </c>
      <c r="O5" s="915">
        <v>663</v>
      </c>
      <c r="P5" s="917">
        <v>766</v>
      </c>
      <c r="Q5" s="915">
        <v>766</v>
      </c>
      <c r="R5" s="915">
        <v>652</v>
      </c>
      <c r="S5" s="917">
        <f>SUM(M5:R5)</f>
        <v>4132</v>
      </c>
      <c r="T5" s="919">
        <f t="shared" si="0"/>
        <v>84.326530612244895</v>
      </c>
      <c r="U5" s="919" t="s">
        <v>3590</v>
      </c>
      <c r="V5" s="918" t="s">
        <v>213</v>
      </c>
      <c r="W5" s="918" t="s">
        <v>213</v>
      </c>
      <c r="X5" s="920" t="s">
        <v>3595</v>
      </c>
      <c r="Y5" s="921">
        <v>17300</v>
      </c>
      <c r="Z5" s="922">
        <v>207600</v>
      </c>
    </row>
    <row r="6" spans="2:56" ht="45" customHeight="1" x14ac:dyDescent="0.25">
      <c r="B6" s="915">
        <v>4</v>
      </c>
      <c r="C6" s="916" t="s">
        <v>3596</v>
      </c>
      <c r="D6" s="917" t="s">
        <v>2425</v>
      </c>
      <c r="E6" s="917" t="s">
        <v>3597</v>
      </c>
      <c r="F6" s="925">
        <v>38009</v>
      </c>
      <c r="G6" s="917" t="s">
        <v>2751</v>
      </c>
      <c r="H6" s="917" t="s">
        <v>2752</v>
      </c>
      <c r="I6" s="918" t="s">
        <v>3598</v>
      </c>
      <c r="J6" s="917" t="s">
        <v>3599</v>
      </c>
      <c r="K6" s="918">
        <v>8570009544</v>
      </c>
      <c r="L6" s="917" t="s">
        <v>3600</v>
      </c>
      <c r="M6" s="917">
        <v>748</v>
      </c>
      <c r="N6" s="915">
        <v>674</v>
      </c>
      <c r="O6" s="915">
        <v>743</v>
      </c>
      <c r="P6" s="917">
        <v>838</v>
      </c>
      <c r="Q6" s="915">
        <v>821</v>
      </c>
      <c r="R6" s="915">
        <v>661</v>
      </c>
      <c r="S6" s="917">
        <f>SUM(M6:R6)</f>
        <v>4485</v>
      </c>
      <c r="T6" s="919">
        <f t="shared" si="0"/>
        <v>91.530612244897952</v>
      </c>
      <c r="U6" s="919" t="s">
        <v>3590</v>
      </c>
      <c r="V6" s="918" t="s">
        <v>213</v>
      </c>
      <c r="W6" s="918" t="s">
        <v>213</v>
      </c>
      <c r="X6" s="920" t="s">
        <v>3595</v>
      </c>
      <c r="Y6" s="921">
        <v>17300</v>
      </c>
      <c r="Z6" s="922">
        <v>207600</v>
      </c>
    </row>
    <row r="7" spans="2:56" ht="45" customHeight="1" x14ac:dyDescent="0.25">
      <c r="B7" s="915">
        <v>5</v>
      </c>
      <c r="C7" s="916" t="s">
        <v>3601</v>
      </c>
      <c r="D7" s="917" t="s">
        <v>1801</v>
      </c>
      <c r="E7" s="917" t="s">
        <v>1453</v>
      </c>
      <c r="F7" s="925">
        <v>38223</v>
      </c>
      <c r="G7" s="917" t="s">
        <v>2751</v>
      </c>
      <c r="H7" s="917" t="s">
        <v>2763</v>
      </c>
      <c r="I7" s="918" t="s">
        <v>3602</v>
      </c>
      <c r="J7" s="917" t="s">
        <v>3603</v>
      </c>
      <c r="K7" s="918">
        <v>9996762595</v>
      </c>
      <c r="L7" s="917" t="s">
        <v>3604</v>
      </c>
      <c r="M7" s="917">
        <v>744</v>
      </c>
      <c r="N7" s="915">
        <v>698</v>
      </c>
      <c r="O7" s="915">
        <v>785</v>
      </c>
      <c r="P7" s="917">
        <v>888</v>
      </c>
      <c r="Q7" s="915">
        <v>879</v>
      </c>
      <c r="R7" s="915">
        <v>721</v>
      </c>
      <c r="S7" s="917">
        <f>SUM(M7:R7)</f>
        <v>4715</v>
      </c>
      <c r="T7" s="919">
        <f t="shared" si="0"/>
        <v>96.224489795918373</v>
      </c>
      <c r="U7" s="919" t="s">
        <v>3590</v>
      </c>
      <c r="V7" s="918" t="s">
        <v>213</v>
      </c>
      <c r="W7" s="918" t="s">
        <v>213</v>
      </c>
      <c r="X7" s="920" t="s">
        <v>3595</v>
      </c>
      <c r="Y7" s="921">
        <v>17300</v>
      </c>
      <c r="Z7" s="922">
        <v>207600</v>
      </c>
    </row>
    <row r="8" spans="2:56" ht="45" customHeight="1" x14ac:dyDescent="0.25">
      <c r="B8" s="915">
        <v>6</v>
      </c>
      <c r="C8" s="916" t="s">
        <v>3605</v>
      </c>
      <c r="D8" s="917" t="s">
        <v>778</v>
      </c>
      <c r="E8" s="917" t="s">
        <v>3606</v>
      </c>
      <c r="F8" s="925">
        <v>38891</v>
      </c>
      <c r="G8" s="917" t="s">
        <v>2751</v>
      </c>
      <c r="H8" s="917" t="s">
        <v>2758</v>
      </c>
      <c r="I8" s="918" t="s">
        <v>3607</v>
      </c>
      <c r="J8" s="917" t="s">
        <v>3608</v>
      </c>
      <c r="K8" s="918">
        <v>9882410278</v>
      </c>
      <c r="L8" s="917" t="s">
        <v>3609</v>
      </c>
      <c r="M8" s="915">
        <v>656</v>
      </c>
      <c r="N8" s="915">
        <v>569</v>
      </c>
      <c r="O8" s="915">
        <v>697</v>
      </c>
      <c r="P8" s="917">
        <v>811</v>
      </c>
      <c r="Q8" s="915">
        <v>775</v>
      </c>
      <c r="R8" s="915">
        <v>633</v>
      </c>
      <c r="S8" s="917">
        <f>SUM(M8:R8)</f>
        <v>4141</v>
      </c>
      <c r="T8" s="919">
        <f t="shared" si="0"/>
        <v>84.510204081632651</v>
      </c>
      <c r="U8" s="919" t="s">
        <v>3590</v>
      </c>
      <c r="V8" s="918" t="s">
        <v>213</v>
      </c>
      <c r="W8" s="918" t="s">
        <v>213</v>
      </c>
      <c r="X8" s="920" t="s">
        <v>2740</v>
      </c>
      <c r="Y8" s="921">
        <v>15600</v>
      </c>
      <c r="Z8" s="922">
        <f>15600*12</f>
        <v>187200</v>
      </c>
    </row>
    <row r="9" spans="2:56" s="924" customFormat="1" ht="96" customHeight="1" x14ac:dyDescent="0.25">
      <c r="B9" s="915">
        <v>7</v>
      </c>
      <c r="C9" s="916" t="s">
        <v>3610</v>
      </c>
      <c r="D9" s="917" t="s">
        <v>3611</v>
      </c>
      <c r="E9" s="917" t="s">
        <v>784</v>
      </c>
      <c r="F9" s="925">
        <v>38401</v>
      </c>
      <c r="G9" s="917" t="s">
        <v>2743</v>
      </c>
      <c r="H9" s="917" t="s">
        <v>2763</v>
      </c>
      <c r="I9" s="918" t="s">
        <v>3612</v>
      </c>
      <c r="J9" s="917" t="s">
        <v>3613</v>
      </c>
      <c r="K9" s="918">
        <v>7404385453</v>
      </c>
      <c r="L9" s="917" t="s">
        <v>3614</v>
      </c>
      <c r="M9" s="915"/>
      <c r="N9" s="915"/>
      <c r="O9" s="915"/>
      <c r="P9" s="917"/>
      <c r="Q9" s="915">
        <v>653</v>
      </c>
      <c r="R9" s="915" t="s">
        <v>2739</v>
      </c>
      <c r="S9" s="917">
        <f t="shared" ref="S9:S59" si="1">SUM(M9:Q9)</f>
        <v>653</v>
      </c>
      <c r="T9" s="919">
        <f t="shared" si="0"/>
        <v>13.326530612244897</v>
      </c>
      <c r="U9" s="919"/>
      <c r="V9" s="918" t="s">
        <v>213</v>
      </c>
      <c r="W9" s="919" t="s">
        <v>3615</v>
      </c>
      <c r="X9" s="918" t="s">
        <v>213</v>
      </c>
      <c r="Y9" s="926" t="s">
        <v>213</v>
      </c>
      <c r="Z9" s="918" t="s">
        <v>213</v>
      </c>
      <c r="AA9" s="908"/>
      <c r="AB9" s="908"/>
      <c r="AC9" s="908"/>
      <c r="AD9" s="908"/>
      <c r="AE9" s="908"/>
      <c r="AF9" s="908"/>
      <c r="AG9" s="908"/>
      <c r="AH9" s="908"/>
      <c r="AI9" s="908"/>
      <c r="AJ9" s="908"/>
      <c r="AK9" s="908"/>
      <c r="AL9" s="908"/>
      <c r="AM9" s="908"/>
      <c r="AN9" s="908"/>
      <c r="AO9" s="908"/>
      <c r="AP9" s="908"/>
      <c r="AQ9" s="908"/>
      <c r="AR9" s="908"/>
      <c r="AS9" s="908"/>
      <c r="AT9" s="908"/>
      <c r="AU9" s="908"/>
      <c r="AV9" s="908"/>
      <c r="AW9" s="908"/>
      <c r="AX9" s="908"/>
      <c r="AY9" s="908"/>
      <c r="AZ9" s="908"/>
      <c r="BA9" s="908"/>
      <c r="BB9" s="908"/>
      <c r="BC9" s="908"/>
      <c r="BD9" s="908"/>
    </row>
    <row r="10" spans="2:56" s="924" customFormat="1" ht="45" customHeight="1" x14ac:dyDescent="0.25">
      <c r="B10" s="915">
        <v>8</v>
      </c>
      <c r="C10" s="916" t="s">
        <v>3616</v>
      </c>
      <c r="D10" s="917" t="s">
        <v>3617</v>
      </c>
      <c r="E10" s="917" t="s">
        <v>1774</v>
      </c>
      <c r="F10" s="925">
        <v>38964</v>
      </c>
      <c r="G10" s="917" t="s">
        <v>2751</v>
      </c>
      <c r="H10" s="917" t="s">
        <v>2859</v>
      </c>
      <c r="I10" s="918" t="s">
        <v>3618</v>
      </c>
      <c r="J10" s="917" t="s">
        <v>3619</v>
      </c>
      <c r="K10" s="918">
        <v>9253847508</v>
      </c>
      <c r="L10" s="917" t="s">
        <v>3620</v>
      </c>
      <c r="M10" s="915"/>
      <c r="N10" s="915">
        <v>556</v>
      </c>
      <c r="O10" s="915"/>
      <c r="P10" s="917">
        <v>642</v>
      </c>
      <c r="Q10" s="915">
        <v>718</v>
      </c>
      <c r="R10" s="915">
        <v>601</v>
      </c>
      <c r="S10" s="917">
        <f>SUM(M10:R10)</f>
        <v>2517</v>
      </c>
      <c r="T10" s="919">
        <f t="shared" si="0"/>
        <v>51.367346938775512</v>
      </c>
      <c r="U10" s="919"/>
      <c r="V10" s="918" t="s">
        <v>213</v>
      </c>
      <c r="W10" s="918" t="s">
        <v>213</v>
      </c>
      <c r="X10" s="920" t="s">
        <v>2740</v>
      </c>
      <c r="Y10" s="921">
        <v>15600</v>
      </c>
      <c r="Z10" s="922">
        <f>15600*12</f>
        <v>187200</v>
      </c>
      <c r="AA10" s="908"/>
      <c r="AB10" s="908"/>
      <c r="AC10" s="908"/>
      <c r="AD10" s="908"/>
      <c r="AE10" s="908"/>
      <c r="AF10" s="908"/>
      <c r="AG10" s="908"/>
      <c r="AH10" s="908"/>
      <c r="AI10" s="908"/>
      <c r="AJ10" s="908"/>
      <c r="AK10" s="908"/>
      <c r="AL10" s="908"/>
      <c r="AM10" s="908"/>
      <c r="AN10" s="908"/>
      <c r="AO10" s="908"/>
      <c r="AP10" s="908"/>
      <c r="AQ10" s="908"/>
      <c r="AR10" s="908"/>
      <c r="AS10" s="908"/>
      <c r="AT10" s="908"/>
      <c r="AU10" s="908"/>
      <c r="AV10" s="908"/>
      <c r="AW10" s="908"/>
      <c r="AX10" s="908"/>
      <c r="AY10" s="908"/>
      <c r="AZ10" s="908"/>
      <c r="BA10" s="908"/>
      <c r="BB10" s="908"/>
      <c r="BC10" s="908"/>
      <c r="BD10" s="908"/>
    </row>
    <row r="11" spans="2:56" ht="45" customHeight="1" x14ac:dyDescent="0.25">
      <c r="B11" s="915">
        <v>9</v>
      </c>
      <c r="C11" s="916" t="s">
        <v>3621</v>
      </c>
      <c r="D11" s="917" t="s">
        <v>3622</v>
      </c>
      <c r="E11" s="917" t="s">
        <v>3623</v>
      </c>
      <c r="F11" s="925">
        <v>38936</v>
      </c>
      <c r="G11" s="917" t="s">
        <v>2743</v>
      </c>
      <c r="H11" s="917" t="s">
        <v>2752</v>
      </c>
      <c r="I11" s="918" t="s">
        <v>3624</v>
      </c>
      <c r="J11" s="917" t="s">
        <v>999</v>
      </c>
      <c r="K11" s="918">
        <v>6392085634</v>
      </c>
      <c r="L11" s="917" t="s">
        <v>3625</v>
      </c>
      <c r="M11" s="915">
        <v>707</v>
      </c>
      <c r="N11" s="915">
        <v>676</v>
      </c>
      <c r="O11" s="915">
        <v>726</v>
      </c>
      <c r="P11" s="917">
        <v>823</v>
      </c>
      <c r="Q11" s="915">
        <v>846</v>
      </c>
      <c r="R11" s="915">
        <v>677</v>
      </c>
      <c r="S11" s="917">
        <f>SUM(M11:R11)</f>
        <v>4455</v>
      </c>
      <c r="T11" s="919">
        <f t="shared" si="0"/>
        <v>90.91836734693878</v>
      </c>
      <c r="U11" s="919" t="s">
        <v>3590</v>
      </c>
      <c r="V11" s="918" t="s">
        <v>213</v>
      </c>
      <c r="W11" s="918" t="s">
        <v>213</v>
      </c>
      <c r="X11" s="918" t="s">
        <v>3626</v>
      </c>
      <c r="Y11" s="926" t="s">
        <v>3627</v>
      </c>
      <c r="Z11" s="922">
        <f>Y11*12</f>
        <v>198000</v>
      </c>
    </row>
    <row r="12" spans="2:56" s="924" customFormat="1" ht="45" customHeight="1" x14ac:dyDescent="0.25">
      <c r="B12" s="915">
        <v>10</v>
      </c>
      <c r="C12" s="916" t="s">
        <v>3628</v>
      </c>
      <c r="D12" s="917" t="s">
        <v>3629</v>
      </c>
      <c r="E12" s="917" t="s">
        <v>3630</v>
      </c>
      <c r="F12" s="925">
        <v>38046</v>
      </c>
      <c r="G12" s="917" t="s">
        <v>2751</v>
      </c>
      <c r="H12" s="917" t="s">
        <v>2763</v>
      </c>
      <c r="I12" s="918" t="s">
        <v>3631</v>
      </c>
      <c r="J12" s="917" t="s">
        <v>3632</v>
      </c>
      <c r="K12" s="918">
        <v>8930974015</v>
      </c>
      <c r="L12" s="917" t="s">
        <v>3633</v>
      </c>
      <c r="M12" s="915"/>
      <c r="N12" s="915"/>
      <c r="O12" s="915"/>
      <c r="P12" s="915">
        <v>500</v>
      </c>
      <c r="Q12" s="915"/>
      <c r="R12" s="915" t="s">
        <v>2739</v>
      </c>
      <c r="S12" s="917">
        <f t="shared" si="1"/>
        <v>500</v>
      </c>
      <c r="T12" s="919">
        <f t="shared" si="0"/>
        <v>10.204081632653061</v>
      </c>
      <c r="U12" s="919"/>
      <c r="V12" s="918" t="s">
        <v>213</v>
      </c>
      <c r="W12" s="918" t="s">
        <v>213</v>
      </c>
      <c r="X12" s="920" t="s">
        <v>2740</v>
      </c>
      <c r="Y12" s="921">
        <v>15600</v>
      </c>
      <c r="Z12" s="922">
        <f>15600*12</f>
        <v>187200</v>
      </c>
      <c r="AA12" s="908"/>
      <c r="AB12" s="908"/>
      <c r="AC12" s="908"/>
      <c r="AD12" s="908"/>
      <c r="AE12" s="908"/>
      <c r="AF12" s="908"/>
      <c r="AG12" s="908"/>
      <c r="AH12" s="908"/>
      <c r="AI12" s="908"/>
      <c r="AJ12" s="908"/>
      <c r="AK12" s="908"/>
      <c r="AL12" s="908"/>
      <c r="AM12" s="908"/>
      <c r="AN12" s="908"/>
      <c r="AO12" s="908"/>
      <c r="AP12" s="908"/>
      <c r="AQ12" s="908"/>
      <c r="AR12" s="908"/>
      <c r="AS12" s="908"/>
      <c r="AT12" s="908"/>
      <c r="AU12" s="908"/>
      <c r="AV12" s="908"/>
      <c r="AW12" s="908"/>
      <c r="AX12" s="908"/>
      <c r="AY12" s="908"/>
      <c r="AZ12" s="908"/>
      <c r="BA12" s="908"/>
      <c r="BB12" s="908"/>
      <c r="BC12" s="908"/>
      <c r="BD12" s="908"/>
    </row>
    <row r="13" spans="2:56" s="924" customFormat="1" ht="45" customHeight="1" x14ac:dyDescent="0.25">
      <c r="B13" s="915">
        <v>11</v>
      </c>
      <c r="C13" s="916" t="s">
        <v>3634</v>
      </c>
      <c r="D13" s="917" t="s">
        <v>3635</v>
      </c>
      <c r="E13" s="917" t="s">
        <v>3636</v>
      </c>
      <c r="F13" s="925">
        <v>37933</v>
      </c>
      <c r="G13" s="917" t="s">
        <v>2743</v>
      </c>
      <c r="H13" s="917" t="s">
        <v>2752</v>
      </c>
      <c r="I13" s="918" t="s">
        <v>3637</v>
      </c>
      <c r="J13" s="917" t="s">
        <v>999</v>
      </c>
      <c r="K13" s="918">
        <v>9882326147</v>
      </c>
      <c r="L13" s="917" t="s">
        <v>3638</v>
      </c>
      <c r="M13" s="915"/>
      <c r="N13" s="915"/>
      <c r="O13" s="915"/>
      <c r="P13" s="915">
        <v>665</v>
      </c>
      <c r="Q13" s="915">
        <v>647</v>
      </c>
      <c r="R13" s="915">
        <v>620</v>
      </c>
      <c r="S13" s="917">
        <f t="shared" si="1"/>
        <v>1312</v>
      </c>
      <c r="T13" s="919">
        <f t="shared" si="0"/>
        <v>26.77551020408163</v>
      </c>
      <c r="U13" s="919"/>
      <c r="V13" s="918" t="s">
        <v>213</v>
      </c>
      <c r="W13" s="918" t="s">
        <v>3639</v>
      </c>
      <c r="X13" s="918" t="s">
        <v>213</v>
      </c>
      <c r="Y13" s="918" t="s">
        <v>213</v>
      </c>
      <c r="Z13" s="918" t="s">
        <v>213</v>
      </c>
      <c r="AA13" s="908"/>
      <c r="AB13" s="908">
        <f>15000*12</f>
        <v>180000</v>
      </c>
      <c r="AC13" s="908"/>
      <c r="AD13" s="908"/>
      <c r="AE13" s="908"/>
      <c r="AF13" s="908"/>
      <c r="AG13" s="908"/>
      <c r="AH13" s="908"/>
      <c r="AI13" s="908"/>
      <c r="AJ13" s="908"/>
      <c r="AK13" s="908"/>
      <c r="AL13" s="908"/>
      <c r="AM13" s="908"/>
      <c r="AN13" s="908"/>
      <c r="AO13" s="908"/>
      <c r="AP13" s="908"/>
      <c r="AQ13" s="908"/>
      <c r="AR13" s="908"/>
      <c r="AS13" s="908"/>
      <c r="AT13" s="908"/>
      <c r="AU13" s="908"/>
      <c r="AV13" s="908"/>
      <c r="AW13" s="908"/>
      <c r="AX13" s="908"/>
      <c r="AY13" s="908"/>
      <c r="AZ13" s="908"/>
      <c r="BA13" s="908"/>
      <c r="BB13" s="908"/>
      <c r="BC13" s="908"/>
      <c r="BD13" s="908"/>
    </row>
    <row r="14" spans="2:56" ht="45" customHeight="1" x14ac:dyDescent="0.25">
      <c r="B14" s="915">
        <v>12</v>
      </c>
      <c r="C14" s="916" t="s">
        <v>3640</v>
      </c>
      <c r="D14" s="917" t="s">
        <v>3641</v>
      </c>
      <c r="E14" s="917" t="s">
        <v>3642</v>
      </c>
      <c r="F14" s="925">
        <v>37256</v>
      </c>
      <c r="G14" s="917" t="s">
        <v>2751</v>
      </c>
      <c r="H14" s="917" t="s">
        <v>2866</v>
      </c>
      <c r="I14" s="918" t="s">
        <v>3643</v>
      </c>
      <c r="J14" s="917" t="s">
        <v>3644</v>
      </c>
      <c r="K14" s="918">
        <v>8708562493</v>
      </c>
      <c r="L14" s="917" t="s">
        <v>3645</v>
      </c>
      <c r="M14" s="915"/>
      <c r="N14" s="915"/>
      <c r="O14" s="915"/>
      <c r="P14" s="915"/>
      <c r="Q14" s="915"/>
      <c r="R14" s="915" t="s">
        <v>2739</v>
      </c>
      <c r="S14" s="917">
        <f t="shared" si="1"/>
        <v>0</v>
      </c>
      <c r="T14" s="919">
        <f t="shared" si="0"/>
        <v>0</v>
      </c>
      <c r="U14" s="919"/>
      <c r="V14" s="918" t="s">
        <v>213</v>
      </c>
      <c r="W14" s="919" t="s">
        <v>3646</v>
      </c>
      <c r="X14" s="918" t="s">
        <v>213</v>
      </c>
      <c r="Y14" s="926" t="s">
        <v>213</v>
      </c>
      <c r="Z14" s="918"/>
    </row>
    <row r="15" spans="2:56" ht="72.75" customHeight="1" x14ac:dyDescent="0.25">
      <c r="B15" s="915">
        <v>13</v>
      </c>
      <c r="C15" s="916" t="s">
        <v>3647</v>
      </c>
      <c r="D15" s="917" t="s">
        <v>92</v>
      </c>
      <c r="E15" s="917" t="s">
        <v>839</v>
      </c>
      <c r="F15" s="925">
        <v>36922</v>
      </c>
      <c r="G15" s="917" t="s">
        <v>2751</v>
      </c>
      <c r="H15" s="917" t="s">
        <v>2763</v>
      </c>
      <c r="I15" s="918" t="s">
        <v>3648</v>
      </c>
      <c r="J15" s="917" t="s">
        <v>3649</v>
      </c>
      <c r="K15" s="918">
        <v>7082504810</v>
      </c>
      <c r="L15" s="917" t="s">
        <v>3650</v>
      </c>
      <c r="M15" s="915"/>
      <c r="N15" s="915"/>
      <c r="O15" s="915"/>
      <c r="P15" s="915"/>
      <c r="Q15" s="915"/>
      <c r="R15" s="915" t="s">
        <v>2739</v>
      </c>
      <c r="S15" s="917">
        <f t="shared" si="1"/>
        <v>0</v>
      </c>
      <c r="T15" s="919">
        <f t="shared" si="0"/>
        <v>0</v>
      </c>
      <c r="U15" s="919"/>
      <c r="V15" s="918" t="s">
        <v>213</v>
      </c>
      <c r="W15" s="919" t="s">
        <v>3651</v>
      </c>
      <c r="X15" s="918" t="s">
        <v>213</v>
      </c>
      <c r="Y15" s="926" t="s">
        <v>213</v>
      </c>
      <c r="Z15" s="918"/>
    </row>
    <row r="16" spans="2:56" s="924" customFormat="1" ht="45" customHeight="1" x14ac:dyDescent="0.25">
      <c r="B16" s="915">
        <v>14</v>
      </c>
      <c r="C16" s="916" t="s">
        <v>3652</v>
      </c>
      <c r="D16" s="917" t="s">
        <v>3653</v>
      </c>
      <c r="E16" s="917" t="s">
        <v>3654</v>
      </c>
      <c r="F16" s="925">
        <v>37788</v>
      </c>
      <c r="G16" s="917" t="s">
        <v>2751</v>
      </c>
      <c r="H16" s="917" t="s">
        <v>2859</v>
      </c>
      <c r="I16" s="918" t="s">
        <v>3655</v>
      </c>
      <c r="J16" s="917" t="s">
        <v>3656</v>
      </c>
      <c r="K16" s="918">
        <v>8950327041</v>
      </c>
      <c r="L16" s="917" t="s">
        <v>3657</v>
      </c>
      <c r="M16" s="915"/>
      <c r="N16" s="915">
        <v>504</v>
      </c>
      <c r="O16" s="915"/>
      <c r="P16" s="915"/>
      <c r="Q16" s="915">
        <v>632</v>
      </c>
      <c r="R16" s="915">
        <v>526</v>
      </c>
      <c r="S16" s="917">
        <f t="shared" si="1"/>
        <v>1136</v>
      </c>
      <c r="T16" s="919">
        <f t="shared" si="0"/>
        <v>23.183673469387756</v>
      </c>
      <c r="U16" s="919"/>
      <c r="V16" s="918" t="s">
        <v>213</v>
      </c>
      <c r="W16" s="919" t="s">
        <v>213</v>
      </c>
      <c r="X16" s="918" t="s">
        <v>3658</v>
      </c>
      <c r="Y16" s="921">
        <v>18000</v>
      </c>
      <c r="Z16" s="927">
        <f>18000*12</f>
        <v>216000</v>
      </c>
      <c r="AA16" s="908"/>
      <c r="AB16" s="908"/>
      <c r="AC16" s="908"/>
      <c r="AD16" s="908"/>
      <c r="AE16" s="908"/>
      <c r="AF16" s="908"/>
      <c r="AG16" s="908"/>
      <c r="AH16" s="908"/>
      <c r="AI16" s="908"/>
      <c r="AJ16" s="908"/>
      <c r="AK16" s="908"/>
      <c r="AL16" s="908"/>
      <c r="AM16" s="908"/>
      <c r="AN16" s="908"/>
      <c r="AO16" s="908"/>
      <c r="AP16" s="908"/>
      <c r="AQ16" s="908"/>
      <c r="AR16" s="908"/>
      <c r="AS16" s="908"/>
      <c r="AT16" s="908"/>
      <c r="AU16" s="908"/>
      <c r="AV16" s="908"/>
      <c r="AW16" s="908"/>
      <c r="AX16" s="908"/>
      <c r="AY16" s="908"/>
      <c r="AZ16" s="908"/>
      <c r="BA16" s="908"/>
      <c r="BB16" s="908"/>
      <c r="BC16" s="908"/>
      <c r="BD16" s="908"/>
    </row>
    <row r="17" spans="2:56" ht="78.75" customHeight="1" x14ac:dyDescent="0.25">
      <c r="B17" s="915">
        <v>15</v>
      </c>
      <c r="C17" s="916" t="s">
        <v>3659</v>
      </c>
      <c r="D17" s="917" t="s">
        <v>3261</v>
      </c>
      <c r="E17" s="917" t="s">
        <v>3096</v>
      </c>
      <c r="F17" s="925">
        <v>38831</v>
      </c>
      <c r="G17" s="917" t="s">
        <v>2751</v>
      </c>
      <c r="H17" s="917" t="s">
        <v>2763</v>
      </c>
      <c r="I17" s="918" t="s">
        <v>3660</v>
      </c>
      <c r="J17" s="917" t="s">
        <v>3661</v>
      </c>
      <c r="K17" s="918">
        <v>8570902148</v>
      </c>
      <c r="L17" s="917" t="s">
        <v>3662</v>
      </c>
      <c r="M17" s="915"/>
      <c r="N17" s="915">
        <v>553</v>
      </c>
      <c r="O17" s="915">
        <v>623</v>
      </c>
      <c r="P17" s="915">
        <v>608</v>
      </c>
      <c r="Q17" s="915" t="s">
        <v>282</v>
      </c>
      <c r="R17" s="915" t="s">
        <v>2739</v>
      </c>
      <c r="S17" s="917">
        <f t="shared" si="1"/>
        <v>1784</v>
      </c>
      <c r="T17" s="919">
        <f t="shared" si="0"/>
        <v>36.408163265306122</v>
      </c>
      <c r="U17" s="919"/>
      <c r="V17" s="918" t="s">
        <v>213</v>
      </c>
      <c r="W17" s="919" t="s">
        <v>3663</v>
      </c>
      <c r="X17" s="918" t="s">
        <v>213</v>
      </c>
      <c r="Y17" s="926" t="s">
        <v>213</v>
      </c>
      <c r="Z17" s="918"/>
    </row>
    <row r="18" spans="2:56" ht="45" customHeight="1" x14ac:dyDescent="0.25">
      <c r="B18" s="915">
        <v>16</v>
      </c>
      <c r="C18" s="916" t="s">
        <v>3664</v>
      </c>
      <c r="D18" s="917" t="s">
        <v>3665</v>
      </c>
      <c r="E18" s="917" t="s">
        <v>3666</v>
      </c>
      <c r="F18" s="925">
        <v>39035</v>
      </c>
      <c r="G18" s="917" t="s">
        <v>2751</v>
      </c>
      <c r="H18" s="917" t="s">
        <v>2763</v>
      </c>
      <c r="I18" s="918" t="s">
        <v>3667</v>
      </c>
      <c r="J18" s="917" t="s">
        <v>3668</v>
      </c>
      <c r="K18" s="918">
        <v>9306731540</v>
      </c>
      <c r="L18" s="917" t="s">
        <v>3669</v>
      </c>
      <c r="M18" s="915"/>
      <c r="N18" s="915"/>
      <c r="O18" s="915"/>
      <c r="P18" s="915"/>
      <c r="Q18" s="915">
        <v>572</v>
      </c>
      <c r="R18" s="915" t="s">
        <v>2739</v>
      </c>
      <c r="S18" s="917">
        <f t="shared" si="1"/>
        <v>572</v>
      </c>
      <c r="T18" s="919">
        <f t="shared" si="0"/>
        <v>11.673469387755102</v>
      </c>
      <c r="U18" s="919"/>
      <c r="V18" s="918" t="s">
        <v>213</v>
      </c>
      <c r="W18" s="918" t="s">
        <v>213</v>
      </c>
      <c r="X18" s="920" t="s">
        <v>2740</v>
      </c>
      <c r="Y18" s="921">
        <v>15600</v>
      </c>
      <c r="Z18" s="922">
        <f>15600*12</f>
        <v>187200</v>
      </c>
    </row>
    <row r="19" spans="2:56" ht="45" customHeight="1" x14ac:dyDescent="0.25">
      <c r="B19" s="915">
        <v>17</v>
      </c>
      <c r="C19" s="916" t="s">
        <v>3670</v>
      </c>
      <c r="D19" s="917" t="s">
        <v>3671</v>
      </c>
      <c r="E19" s="917" t="s">
        <v>1577</v>
      </c>
      <c r="F19" s="925">
        <v>38981</v>
      </c>
      <c r="G19" s="917" t="s">
        <v>2751</v>
      </c>
      <c r="H19" s="917" t="s">
        <v>2807</v>
      </c>
      <c r="I19" s="918" t="s">
        <v>3672</v>
      </c>
      <c r="J19" s="917" t="s">
        <v>3673</v>
      </c>
      <c r="K19" s="918">
        <v>9896921575</v>
      </c>
      <c r="L19" s="917" t="s">
        <v>3674</v>
      </c>
      <c r="M19" s="915">
        <v>584</v>
      </c>
      <c r="N19" s="915"/>
      <c r="O19" s="915"/>
      <c r="P19" s="915"/>
      <c r="Q19" s="915">
        <v>581</v>
      </c>
      <c r="R19" s="915">
        <v>597</v>
      </c>
      <c r="S19" s="917">
        <f t="shared" si="1"/>
        <v>1165</v>
      </c>
      <c r="T19" s="919">
        <f t="shared" si="0"/>
        <v>23.77551020408163</v>
      </c>
      <c r="U19" s="919"/>
      <c r="V19" s="918" t="s">
        <v>213</v>
      </c>
      <c r="W19" s="918" t="s">
        <v>213</v>
      </c>
      <c r="X19" s="918" t="s">
        <v>3658</v>
      </c>
      <c r="Y19" s="921">
        <v>18000</v>
      </c>
      <c r="Z19" s="922">
        <f>18000*12</f>
        <v>216000</v>
      </c>
    </row>
    <row r="20" spans="2:56" ht="45" customHeight="1" x14ac:dyDescent="0.25">
      <c r="B20" s="915">
        <v>18</v>
      </c>
      <c r="C20" s="916" t="s">
        <v>3675</v>
      </c>
      <c r="D20" s="917" t="s">
        <v>3676</v>
      </c>
      <c r="E20" s="917" t="s">
        <v>2691</v>
      </c>
      <c r="F20" s="925">
        <v>39225</v>
      </c>
      <c r="G20" s="917" t="s">
        <v>2751</v>
      </c>
      <c r="H20" s="917" t="s">
        <v>2752</v>
      </c>
      <c r="I20" s="918" t="s">
        <v>3677</v>
      </c>
      <c r="J20" s="917" t="s">
        <v>999</v>
      </c>
      <c r="K20" s="918">
        <v>7018431785</v>
      </c>
      <c r="L20" s="917" t="s">
        <v>3678</v>
      </c>
      <c r="M20" s="915">
        <v>632</v>
      </c>
      <c r="N20" s="915"/>
      <c r="O20" s="915">
        <v>588</v>
      </c>
      <c r="P20" s="915"/>
      <c r="Q20" s="915">
        <v>690</v>
      </c>
      <c r="R20" s="915" t="s">
        <v>2739</v>
      </c>
      <c r="S20" s="917">
        <f t="shared" si="1"/>
        <v>1910</v>
      </c>
      <c r="T20" s="919">
        <f t="shared" si="0"/>
        <v>38.979591836734699</v>
      </c>
      <c r="U20" s="919"/>
      <c r="V20" s="918" t="s">
        <v>213</v>
      </c>
      <c r="W20" s="918" t="s">
        <v>213</v>
      </c>
      <c r="X20" s="920" t="s">
        <v>2740</v>
      </c>
      <c r="Y20" s="921">
        <v>15600</v>
      </c>
      <c r="Z20" s="922">
        <f>15600*12</f>
        <v>187200</v>
      </c>
    </row>
    <row r="21" spans="2:56" ht="45" customHeight="1" x14ac:dyDescent="0.25">
      <c r="B21" s="915">
        <v>19</v>
      </c>
      <c r="C21" s="916" t="s">
        <v>3679</v>
      </c>
      <c r="D21" s="917" t="s">
        <v>38</v>
      </c>
      <c r="E21" s="917" t="s">
        <v>2309</v>
      </c>
      <c r="F21" s="925">
        <v>38134</v>
      </c>
      <c r="G21" s="917" t="s">
        <v>2751</v>
      </c>
      <c r="H21" s="917" t="s">
        <v>2758</v>
      </c>
      <c r="I21" s="918" t="s">
        <v>3680</v>
      </c>
      <c r="J21" s="917" t="s">
        <v>3681</v>
      </c>
      <c r="K21" s="918">
        <v>9882935906</v>
      </c>
      <c r="L21" s="917" t="s">
        <v>3682</v>
      </c>
      <c r="M21" s="915"/>
      <c r="N21" s="915"/>
      <c r="O21" s="915"/>
      <c r="P21" s="915"/>
      <c r="Q21" s="915"/>
      <c r="R21" s="915" t="s">
        <v>2739</v>
      </c>
      <c r="S21" s="917">
        <f t="shared" si="1"/>
        <v>0</v>
      </c>
      <c r="T21" s="919">
        <f t="shared" si="0"/>
        <v>0</v>
      </c>
      <c r="U21" s="919"/>
      <c r="V21" s="918" t="s">
        <v>213</v>
      </c>
      <c r="W21" s="919"/>
      <c r="X21" s="918" t="s">
        <v>3683</v>
      </c>
      <c r="Y21" s="926">
        <v>17500</v>
      </c>
      <c r="Z21" s="918" t="s">
        <v>3684</v>
      </c>
      <c r="AB21" s="908">
        <f>17500*12</f>
        <v>210000</v>
      </c>
    </row>
    <row r="22" spans="2:56" ht="45" customHeight="1" x14ac:dyDescent="0.25">
      <c r="B22" s="915">
        <v>20</v>
      </c>
      <c r="C22" s="916" t="s">
        <v>3685</v>
      </c>
      <c r="D22" s="917" t="s">
        <v>2253</v>
      </c>
      <c r="E22" s="917" t="s">
        <v>3686</v>
      </c>
      <c r="F22" s="925">
        <v>38305</v>
      </c>
      <c r="G22" s="917" t="s">
        <v>2751</v>
      </c>
      <c r="H22" s="917" t="s">
        <v>2763</v>
      </c>
      <c r="I22" s="918" t="s">
        <v>3687</v>
      </c>
      <c r="J22" s="917" t="s">
        <v>3688</v>
      </c>
      <c r="K22" s="918">
        <v>7973682914</v>
      </c>
      <c r="L22" s="917" t="s">
        <v>3689</v>
      </c>
      <c r="M22" s="915">
        <v>571</v>
      </c>
      <c r="N22" s="915"/>
      <c r="O22" s="915"/>
      <c r="P22" s="915"/>
      <c r="Q22" s="915"/>
      <c r="R22" s="915" t="s">
        <v>2739</v>
      </c>
      <c r="S22" s="917">
        <f t="shared" si="1"/>
        <v>571</v>
      </c>
      <c r="T22" s="919">
        <f t="shared" si="0"/>
        <v>11.653061224489795</v>
      </c>
      <c r="U22" s="919"/>
      <c r="V22" s="918" t="s">
        <v>213</v>
      </c>
      <c r="W22" s="919" t="s">
        <v>3690</v>
      </c>
      <c r="X22" s="918" t="s">
        <v>213</v>
      </c>
      <c r="Y22" s="926" t="s">
        <v>213</v>
      </c>
      <c r="Z22" s="918" t="s">
        <v>213</v>
      </c>
    </row>
    <row r="23" spans="2:56" s="924" customFormat="1" ht="45" customHeight="1" x14ac:dyDescent="0.25">
      <c r="B23" s="915">
        <v>21</v>
      </c>
      <c r="C23" s="916" t="s">
        <v>3691</v>
      </c>
      <c r="D23" s="917" t="s">
        <v>146</v>
      </c>
      <c r="E23" s="917" t="s">
        <v>231</v>
      </c>
      <c r="F23" s="925">
        <v>39092</v>
      </c>
      <c r="G23" s="917" t="s">
        <v>2751</v>
      </c>
      <c r="H23" s="917" t="s">
        <v>2763</v>
      </c>
      <c r="I23" s="918" t="s">
        <v>3692</v>
      </c>
      <c r="J23" s="917" t="s">
        <v>3693</v>
      </c>
      <c r="K23" s="918">
        <v>9306546105</v>
      </c>
      <c r="L23" s="917" t="s">
        <v>3694</v>
      </c>
      <c r="M23" s="915"/>
      <c r="N23" s="915"/>
      <c r="O23" s="915"/>
      <c r="P23" s="915"/>
      <c r="Q23" s="915"/>
      <c r="R23" s="915" t="s">
        <v>2739</v>
      </c>
      <c r="S23" s="917">
        <f t="shared" si="1"/>
        <v>0</v>
      </c>
      <c r="T23" s="919">
        <f t="shared" si="0"/>
        <v>0</v>
      </c>
      <c r="U23" s="919"/>
      <c r="V23" s="918" t="s">
        <v>213</v>
      </c>
      <c r="W23" s="919" t="s">
        <v>3646</v>
      </c>
      <c r="X23" s="918" t="s">
        <v>213</v>
      </c>
      <c r="Y23" s="926" t="s">
        <v>213</v>
      </c>
      <c r="Z23" s="918" t="s">
        <v>213</v>
      </c>
      <c r="AA23" s="908"/>
      <c r="AB23" s="908"/>
      <c r="AC23" s="908"/>
      <c r="AD23" s="908"/>
      <c r="AE23" s="908"/>
      <c r="AF23" s="908"/>
      <c r="AG23" s="908"/>
      <c r="AH23" s="908"/>
      <c r="AI23" s="908"/>
      <c r="AJ23" s="908"/>
      <c r="AK23" s="908"/>
      <c r="AL23" s="908"/>
      <c r="AM23" s="908"/>
      <c r="AN23" s="908"/>
      <c r="AO23" s="908"/>
      <c r="AP23" s="908"/>
      <c r="AQ23" s="908"/>
      <c r="AR23" s="908"/>
      <c r="AS23" s="908"/>
      <c r="AT23" s="908"/>
      <c r="AU23" s="908"/>
      <c r="AV23" s="908"/>
      <c r="AW23" s="908"/>
      <c r="AX23" s="908"/>
      <c r="AY23" s="908"/>
      <c r="AZ23" s="908"/>
      <c r="BA23" s="908"/>
      <c r="BB23" s="908"/>
      <c r="BC23" s="908"/>
      <c r="BD23" s="908"/>
    </row>
    <row r="24" spans="2:56" s="924" customFormat="1" ht="45" customHeight="1" x14ac:dyDescent="0.25">
      <c r="B24" s="915">
        <v>22</v>
      </c>
      <c r="C24" s="916" t="s">
        <v>3695</v>
      </c>
      <c r="D24" s="917" t="s">
        <v>1746</v>
      </c>
      <c r="E24" s="917" t="s">
        <v>178</v>
      </c>
      <c r="F24" s="925">
        <v>38218</v>
      </c>
      <c r="G24" s="917" t="s">
        <v>2751</v>
      </c>
      <c r="H24" s="917" t="s">
        <v>2758</v>
      </c>
      <c r="I24" s="918" t="s">
        <v>3696</v>
      </c>
      <c r="J24" s="917" t="s">
        <v>3697</v>
      </c>
      <c r="K24" s="918">
        <v>7357322396</v>
      </c>
      <c r="L24" s="917" t="s">
        <v>3698</v>
      </c>
      <c r="M24" s="915"/>
      <c r="N24" s="915"/>
      <c r="O24" s="915"/>
      <c r="P24" s="915"/>
      <c r="Q24" s="915"/>
      <c r="R24" s="915" t="s">
        <v>2739</v>
      </c>
      <c r="S24" s="917">
        <f t="shared" si="1"/>
        <v>0</v>
      </c>
      <c r="T24" s="919">
        <f t="shared" si="0"/>
        <v>0</v>
      </c>
      <c r="U24" s="919"/>
      <c r="V24" s="918" t="s">
        <v>213</v>
      </c>
      <c r="W24" s="919" t="s">
        <v>3699</v>
      </c>
      <c r="X24" s="918" t="s">
        <v>213</v>
      </c>
      <c r="Y24" s="926" t="s">
        <v>213</v>
      </c>
      <c r="Z24" s="918" t="s">
        <v>213</v>
      </c>
      <c r="AA24" s="908"/>
      <c r="AB24" s="908"/>
      <c r="AC24" s="908"/>
      <c r="AD24" s="908"/>
      <c r="AE24" s="908"/>
      <c r="AF24" s="908"/>
      <c r="AG24" s="908"/>
      <c r="AH24" s="908"/>
      <c r="AI24" s="908"/>
      <c r="AJ24" s="908"/>
      <c r="AK24" s="908"/>
      <c r="AL24" s="908"/>
      <c r="AM24" s="908"/>
      <c r="AN24" s="908"/>
      <c r="AO24" s="908"/>
      <c r="AP24" s="908"/>
      <c r="AQ24" s="908"/>
      <c r="AR24" s="908"/>
      <c r="AS24" s="908"/>
      <c r="AT24" s="908"/>
      <c r="AU24" s="908"/>
      <c r="AV24" s="908"/>
      <c r="AW24" s="908"/>
      <c r="AX24" s="908"/>
      <c r="AY24" s="908"/>
      <c r="AZ24" s="908"/>
      <c r="BA24" s="908"/>
      <c r="BB24" s="908"/>
      <c r="BC24" s="908"/>
      <c r="BD24" s="908"/>
    </row>
    <row r="25" spans="2:56" s="924" customFormat="1" ht="67.5" customHeight="1" x14ac:dyDescent="0.25">
      <c r="B25" s="915">
        <v>23</v>
      </c>
      <c r="C25" s="916" t="s">
        <v>3700</v>
      </c>
      <c r="D25" s="917" t="s">
        <v>3701</v>
      </c>
      <c r="E25" s="917" t="s">
        <v>784</v>
      </c>
      <c r="F25" s="925">
        <v>38955</v>
      </c>
      <c r="G25" s="917" t="s">
        <v>2743</v>
      </c>
      <c r="H25" s="917" t="s">
        <v>2763</v>
      </c>
      <c r="I25" s="918" t="s">
        <v>3702</v>
      </c>
      <c r="J25" s="917" t="s">
        <v>3613</v>
      </c>
      <c r="K25" s="918">
        <v>9416418352</v>
      </c>
      <c r="L25" s="917" t="s">
        <v>3703</v>
      </c>
      <c r="M25" s="915"/>
      <c r="N25" s="915"/>
      <c r="O25" s="915"/>
      <c r="P25" s="915"/>
      <c r="Q25" s="915"/>
      <c r="R25" s="915" t="s">
        <v>2739</v>
      </c>
      <c r="S25" s="917">
        <f t="shared" si="1"/>
        <v>0</v>
      </c>
      <c r="T25" s="919">
        <f t="shared" si="0"/>
        <v>0</v>
      </c>
      <c r="U25" s="919"/>
      <c r="V25" s="918" t="s">
        <v>213</v>
      </c>
      <c r="W25" s="919" t="s">
        <v>3704</v>
      </c>
      <c r="X25" s="918" t="s">
        <v>213</v>
      </c>
      <c r="Y25" s="926" t="s">
        <v>213</v>
      </c>
      <c r="Z25" s="918" t="s">
        <v>213</v>
      </c>
      <c r="AA25" s="908"/>
      <c r="AB25" s="908"/>
      <c r="AC25" s="908"/>
      <c r="AD25" s="908"/>
      <c r="AE25" s="908"/>
      <c r="AF25" s="908"/>
      <c r="AG25" s="908"/>
      <c r="AH25" s="908"/>
      <c r="AI25" s="908"/>
      <c r="AJ25" s="908"/>
      <c r="AK25" s="908"/>
      <c r="AL25" s="908"/>
      <c r="AM25" s="908"/>
      <c r="AN25" s="908"/>
      <c r="AO25" s="908"/>
      <c r="AP25" s="908"/>
      <c r="AQ25" s="908"/>
      <c r="AR25" s="908"/>
      <c r="AS25" s="908"/>
      <c r="AT25" s="908"/>
      <c r="AU25" s="908"/>
      <c r="AV25" s="908"/>
      <c r="AW25" s="908"/>
      <c r="AX25" s="908"/>
      <c r="AY25" s="908"/>
      <c r="AZ25" s="908"/>
      <c r="BA25" s="908"/>
      <c r="BB25" s="908"/>
      <c r="BC25" s="908"/>
      <c r="BD25" s="908"/>
    </row>
    <row r="26" spans="2:56" ht="45" customHeight="1" x14ac:dyDescent="0.25">
      <c r="B26" s="915">
        <v>24</v>
      </c>
      <c r="C26" s="916" t="s">
        <v>3705</v>
      </c>
      <c r="D26" s="917" t="s">
        <v>890</v>
      </c>
      <c r="E26" s="917" t="s">
        <v>3706</v>
      </c>
      <c r="F26" s="925">
        <v>38097</v>
      </c>
      <c r="G26" s="917" t="s">
        <v>2751</v>
      </c>
      <c r="H26" s="917" t="s">
        <v>2752</v>
      </c>
      <c r="I26" s="918" t="s">
        <v>3707</v>
      </c>
      <c r="J26" s="917" t="s">
        <v>999</v>
      </c>
      <c r="K26" s="918">
        <v>8894531751</v>
      </c>
      <c r="L26" s="917" t="s">
        <v>3708</v>
      </c>
      <c r="M26" s="915">
        <v>644</v>
      </c>
      <c r="N26" s="915">
        <v>562</v>
      </c>
      <c r="O26" s="915"/>
      <c r="P26" s="915"/>
      <c r="Q26" s="915">
        <v>697</v>
      </c>
      <c r="R26" s="915">
        <v>616</v>
      </c>
      <c r="S26" s="917">
        <f>SUM(M26:R26)</f>
        <v>2519</v>
      </c>
      <c r="T26" s="919">
        <f t="shared" si="0"/>
        <v>51.408163265306115</v>
      </c>
      <c r="U26" s="919"/>
      <c r="V26" s="918" t="s">
        <v>213</v>
      </c>
      <c r="W26" s="918" t="s">
        <v>213</v>
      </c>
      <c r="X26" s="920" t="s">
        <v>3595</v>
      </c>
      <c r="Y26" s="921">
        <v>17300</v>
      </c>
      <c r="Z26" s="922">
        <v>207600</v>
      </c>
    </row>
    <row r="27" spans="2:56" s="924" customFormat="1" ht="45" customHeight="1" x14ac:dyDescent="0.25">
      <c r="B27" s="915">
        <v>25</v>
      </c>
      <c r="C27" s="928" t="s">
        <v>3709</v>
      </c>
      <c r="D27" s="929" t="s">
        <v>3710</v>
      </c>
      <c r="E27" s="929" t="s">
        <v>3711</v>
      </c>
      <c r="F27" s="925">
        <v>38153</v>
      </c>
      <c r="G27" s="917" t="s">
        <v>2751</v>
      </c>
      <c r="H27" s="917" t="s">
        <v>2752</v>
      </c>
      <c r="I27" s="918" t="s">
        <v>3712</v>
      </c>
      <c r="J27" s="917" t="s">
        <v>999</v>
      </c>
      <c r="K27" s="918">
        <v>8894540332</v>
      </c>
      <c r="L27" s="917" t="s">
        <v>3713</v>
      </c>
      <c r="M27" s="915">
        <v>617</v>
      </c>
      <c r="N27" s="915">
        <v>560</v>
      </c>
      <c r="O27" s="915">
        <v>540</v>
      </c>
      <c r="P27" s="915">
        <v>565</v>
      </c>
      <c r="Q27" s="915">
        <v>640</v>
      </c>
      <c r="R27" s="915">
        <v>579</v>
      </c>
      <c r="S27" s="917">
        <f>SUM(M27:R27)</f>
        <v>3501</v>
      </c>
      <c r="T27" s="919">
        <f t="shared" si="0"/>
        <v>71.448979591836732</v>
      </c>
      <c r="U27" s="919" t="s">
        <v>3590</v>
      </c>
      <c r="V27" s="918" t="s">
        <v>213</v>
      </c>
      <c r="W27" s="918" t="s">
        <v>213</v>
      </c>
      <c r="X27" s="920" t="s">
        <v>2740</v>
      </c>
      <c r="Y27" s="921">
        <v>15600</v>
      </c>
      <c r="Z27" s="922">
        <f>15600*12</f>
        <v>187200</v>
      </c>
      <c r="AA27" s="908"/>
      <c r="AB27" s="908"/>
      <c r="AC27" s="908"/>
      <c r="AD27" s="908"/>
      <c r="AE27" s="908"/>
      <c r="AF27" s="908"/>
      <c r="AG27" s="908"/>
      <c r="AH27" s="908"/>
      <c r="AI27" s="908"/>
      <c r="AJ27" s="908"/>
      <c r="AK27" s="908"/>
      <c r="AL27" s="908"/>
      <c r="AM27" s="908"/>
      <c r="AN27" s="908"/>
      <c r="AO27" s="908"/>
      <c r="AP27" s="908"/>
      <c r="AQ27" s="908"/>
      <c r="AR27" s="908"/>
      <c r="AS27" s="908"/>
      <c r="AT27" s="908"/>
      <c r="AU27" s="908"/>
      <c r="AV27" s="908"/>
      <c r="AW27" s="908"/>
      <c r="AX27" s="908"/>
      <c r="AY27" s="908"/>
      <c r="AZ27" s="908"/>
      <c r="BA27" s="908"/>
      <c r="BB27" s="908"/>
      <c r="BC27" s="908"/>
      <c r="BD27" s="908"/>
    </row>
    <row r="28" spans="2:56" s="938" customFormat="1" ht="45" customHeight="1" x14ac:dyDescent="0.25">
      <c r="B28" s="930">
        <v>26</v>
      </c>
      <c r="C28" s="931" t="s">
        <v>3714</v>
      </c>
      <c r="D28" s="932" t="s">
        <v>2334</v>
      </c>
      <c r="E28" s="932" t="s">
        <v>994</v>
      </c>
      <c r="F28" s="933">
        <v>39005</v>
      </c>
      <c r="G28" s="932" t="s">
        <v>2751</v>
      </c>
      <c r="H28" s="932" t="s">
        <v>2752</v>
      </c>
      <c r="I28" s="931" t="s">
        <v>3715</v>
      </c>
      <c r="J28" s="932" t="s">
        <v>999</v>
      </c>
      <c r="K28" s="931">
        <v>9817828354</v>
      </c>
      <c r="L28" s="932" t="s">
        <v>3716</v>
      </c>
      <c r="M28" s="930">
        <v>700</v>
      </c>
      <c r="N28" s="930">
        <v>592</v>
      </c>
      <c r="O28" s="930">
        <v>602</v>
      </c>
      <c r="P28" s="930">
        <v>662</v>
      </c>
      <c r="Q28" s="930">
        <v>718</v>
      </c>
      <c r="R28" s="934"/>
      <c r="S28" s="932">
        <f>SUM(M28:R28)</f>
        <v>3274</v>
      </c>
      <c r="T28" s="935">
        <f t="shared" si="0"/>
        <v>66.816326530612244</v>
      </c>
      <c r="U28" s="935" t="s">
        <v>3590</v>
      </c>
      <c r="V28" s="935" t="s">
        <v>2805</v>
      </c>
      <c r="W28" s="935"/>
      <c r="X28" s="931" t="s">
        <v>213</v>
      </c>
      <c r="Y28" s="936" t="s">
        <v>213</v>
      </c>
      <c r="Z28" s="931" t="s">
        <v>213</v>
      </c>
      <c r="AA28" s="937"/>
      <c r="AB28" s="937"/>
      <c r="AC28" s="937"/>
      <c r="AD28" s="937"/>
      <c r="AE28" s="937"/>
      <c r="AF28" s="937"/>
      <c r="AG28" s="937"/>
      <c r="AH28" s="937"/>
      <c r="AI28" s="937"/>
      <c r="AJ28" s="937"/>
      <c r="AK28" s="937"/>
      <c r="AL28" s="937"/>
      <c r="AM28" s="937"/>
      <c r="AN28" s="937"/>
      <c r="AO28" s="937"/>
      <c r="AP28" s="937"/>
      <c r="AQ28" s="937"/>
      <c r="AR28" s="937"/>
      <c r="AS28" s="937"/>
      <c r="AT28" s="937"/>
      <c r="AU28" s="937"/>
      <c r="AV28" s="937"/>
      <c r="AW28" s="937"/>
      <c r="AX28" s="937"/>
      <c r="AY28" s="937"/>
      <c r="AZ28" s="937"/>
      <c r="BA28" s="937"/>
      <c r="BB28" s="937"/>
      <c r="BC28" s="937"/>
      <c r="BD28" s="937"/>
    </row>
    <row r="29" spans="2:56" ht="45" customHeight="1" x14ac:dyDescent="0.25">
      <c r="B29" s="915">
        <v>27</v>
      </c>
      <c r="C29" s="928" t="s">
        <v>3717</v>
      </c>
      <c r="D29" s="929" t="s">
        <v>3718</v>
      </c>
      <c r="E29" s="929" t="s">
        <v>3719</v>
      </c>
      <c r="F29" s="925">
        <v>37805</v>
      </c>
      <c r="G29" s="917" t="s">
        <v>2751</v>
      </c>
      <c r="H29" s="917" t="s">
        <v>2763</v>
      </c>
      <c r="I29" s="918" t="s">
        <v>3720</v>
      </c>
      <c r="J29" s="917" t="s">
        <v>3721</v>
      </c>
      <c r="K29" s="918">
        <v>7906842630</v>
      </c>
      <c r="L29" s="917" t="s">
        <v>3722</v>
      </c>
      <c r="M29" s="915">
        <v>697</v>
      </c>
      <c r="N29" s="915">
        <v>623</v>
      </c>
      <c r="O29" s="915">
        <v>693</v>
      </c>
      <c r="P29" s="915">
        <v>654</v>
      </c>
      <c r="Q29" s="915">
        <v>730</v>
      </c>
      <c r="R29" s="915">
        <v>594</v>
      </c>
      <c r="S29" s="917">
        <f>SUM(M29:R29)</f>
        <v>3991</v>
      </c>
      <c r="T29" s="919">
        <f t="shared" si="0"/>
        <v>81.448979591836732</v>
      </c>
      <c r="U29" s="919" t="s">
        <v>3590</v>
      </c>
      <c r="V29" s="918" t="s">
        <v>213</v>
      </c>
      <c r="W29" s="918" t="s">
        <v>213</v>
      </c>
      <c r="X29" s="920" t="s">
        <v>3595</v>
      </c>
      <c r="Y29" s="921">
        <v>17300</v>
      </c>
      <c r="Z29" s="922">
        <v>207600</v>
      </c>
    </row>
    <row r="30" spans="2:56" ht="45" customHeight="1" x14ac:dyDescent="0.25">
      <c r="B30" s="915">
        <v>28</v>
      </c>
      <c r="C30" s="928" t="s">
        <v>3723</v>
      </c>
      <c r="D30" s="939" t="s">
        <v>3724</v>
      </c>
      <c r="E30" s="929" t="s">
        <v>3725</v>
      </c>
      <c r="F30" s="925">
        <v>39231</v>
      </c>
      <c r="G30" s="917" t="s">
        <v>2751</v>
      </c>
      <c r="H30" s="917" t="s">
        <v>2752</v>
      </c>
      <c r="I30" s="918" t="s">
        <v>3726</v>
      </c>
      <c r="J30" s="917" t="s">
        <v>999</v>
      </c>
      <c r="K30" s="918">
        <v>9882326147</v>
      </c>
      <c r="L30" s="917" t="s">
        <v>3727</v>
      </c>
      <c r="M30" s="915">
        <v>632</v>
      </c>
      <c r="N30" s="915">
        <v>534</v>
      </c>
      <c r="O30" s="915">
        <v>651</v>
      </c>
      <c r="P30" s="915">
        <v>662</v>
      </c>
      <c r="Q30" s="915">
        <v>722</v>
      </c>
      <c r="R30" s="915">
        <v>632</v>
      </c>
      <c r="S30" s="917">
        <f>SUM(M30:R30)</f>
        <v>3833</v>
      </c>
      <c r="T30" s="919">
        <f t="shared" si="0"/>
        <v>78.224489795918373</v>
      </c>
      <c r="U30" s="919" t="s">
        <v>3590</v>
      </c>
      <c r="V30" s="918" t="s">
        <v>213</v>
      </c>
      <c r="W30" s="918" t="s">
        <v>213</v>
      </c>
      <c r="X30" s="918" t="s">
        <v>3658</v>
      </c>
      <c r="Y30" s="921">
        <v>18000</v>
      </c>
      <c r="Z30" s="927">
        <f>18000*12</f>
        <v>216000</v>
      </c>
      <c r="AB30" s="908">
        <f>18000*12</f>
        <v>216000</v>
      </c>
    </row>
    <row r="31" spans="2:56" ht="45" customHeight="1" x14ac:dyDescent="0.25">
      <c r="B31" s="915">
        <v>29</v>
      </c>
      <c r="C31" s="928" t="s">
        <v>3728</v>
      </c>
      <c r="D31" s="929" t="s">
        <v>3729</v>
      </c>
      <c r="E31" s="929" t="s">
        <v>3636</v>
      </c>
      <c r="F31" s="925">
        <v>38115</v>
      </c>
      <c r="G31" s="917" t="s">
        <v>2751</v>
      </c>
      <c r="H31" s="917" t="s">
        <v>2866</v>
      </c>
      <c r="I31" s="918" t="s">
        <v>3730</v>
      </c>
      <c r="J31" s="917" t="s">
        <v>3731</v>
      </c>
      <c r="K31" s="918">
        <v>7404452695</v>
      </c>
      <c r="L31" s="917" t="s">
        <v>3732</v>
      </c>
      <c r="M31" s="915"/>
      <c r="N31" s="915"/>
      <c r="O31" s="915"/>
      <c r="P31" s="915"/>
      <c r="Q31" s="915">
        <v>542</v>
      </c>
      <c r="R31" s="915">
        <v>648</v>
      </c>
      <c r="S31" s="917">
        <f t="shared" si="1"/>
        <v>542</v>
      </c>
      <c r="T31" s="919">
        <f t="shared" si="0"/>
        <v>11.061224489795919</v>
      </c>
      <c r="U31" s="919"/>
      <c r="V31" s="918" t="s">
        <v>213</v>
      </c>
      <c r="W31" s="918" t="s">
        <v>213</v>
      </c>
      <c r="X31" s="920" t="s">
        <v>2740</v>
      </c>
      <c r="Y31" s="921">
        <v>15600</v>
      </c>
      <c r="Z31" s="922">
        <f>15600*12</f>
        <v>187200</v>
      </c>
    </row>
    <row r="32" spans="2:56" ht="45" customHeight="1" x14ac:dyDescent="0.25">
      <c r="B32" s="915"/>
      <c r="C32" s="928" t="s">
        <v>3733</v>
      </c>
      <c r="D32" s="929" t="s">
        <v>3734</v>
      </c>
      <c r="E32" s="929"/>
      <c r="F32" s="925"/>
      <c r="G32" s="917"/>
      <c r="H32" s="917"/>
      <c r="I32" s="918"/>
      <c r="J32" s="917"/>
      <c r="K32" s="918"/>
      <c r="L32" s="917"/>
      <c r="M32" s="915"/>
      <c r="N32" s="915"/>
      <c r="O32" s="915"/>
      <c r="P32" s="915"/>
      <c r="Q32" s="915"/>
      <c r="R32" s="915" t="s">
        <v>2739</v>
      </c>
      <c r="S32" s="917"/>
      <c r="T32" s="919"/>
      <c r="U32" s="919"/>
      <c r="V32" s="918" t="s">
        <v>213</v>
      </c>
      <c r="W32" s="918" t="s">
        <v>3735</v>
      </c>
      <c r="X32" s="918" t="s">
        <v>213</v>
      </c>
      <c r="Y32" s="918" t="s">
        <v>213</v>
      </c>
      <c r="Z32" s="918" t="s">
        <v>213</v>
      </c>
    </row>
    <row r="33" spans="2:56" ht="45" customHeight="1" x14ac:dyDescent="0.25">
      <c r="B33" s="915">
        <v>30</v>
      </c>
      <c r="C33" s="928" t="s">
        <v>3736</v>
      </c>
      <c r="D33" s="929" t="s">
        <v>690</v>
      </c>
      <c r="E33" s="929" t="s">
        <v>2049</v>
      </c>
      <c r="F33" s="925">
        <v>38914</v>
      </c>
      <c r="G33" s="917" t="s">
        <v>2751</v>
      </c>
      <c r="H33" s="917" t="s">
        <v>2752</v>
      </c>
      <c r="I33" s="918" t="s">
        <v>3737</v>
      </c>
      <c r="J33" s="917" t="s">
        <v>999</v>
      </c>
      <c r="K33" s="918">
        <v>9896770541</v>
      </c>
      <c r="L33" s="917" t="s">
        <v>3738</v>
      </c>
      <c r="M33" s="915"/>
      <c r="N33" s="915"/>
      <c r="O33" s="915"/>
      <c r="P33" s="915"/>
      <c r="Q33" s="915"/>
      <c r="R33" s="915" t="s">
        <v>2739</v>
      </c>
      <c r="S33" s="917">
        <f t="shared" si="1"/>
        <v>0</v>
      </c>
      <c r="T33" s="919">
        <f t="shared" si="0"/>
        <v>0</v>
      </c>
      <c r="U33" s="919"/>
      <c r="V33" s="918" t="s">
        <v>213</v>
      </c>
      <c r="W33" s="918" t="s">
        <v>213</v>
      </c>
      <c r="X33" s="920" t="s">
        <v>2740</v>
      </c>
      <c r="Y33" s="921">
        <v>15600</v>
      </c>
      <c r="Z33" s="922">
        <f>15600*12</f>
        <v>187200</v>
      </c>
    </row>
    <row r="34" spans="2:56" ht="45" customHeight="1" x14ac:dyDescent="0.25">
      <c r="B34" s="915">
        <v>31</v>
      </c>
      <c r="C34" s="916" t="s">
        <v>3739</v>
      </c>
      <c r="D34" s="917" t="s">
        <v>3740</v>
      </c>
      <c r="E34" s="917" t="s">
        <v>3741</v>
      </c>
      <c r="F34" s="925">
        <v>38663</v>
      </c>
      <c r="G34" s="917" t="s">
        <v>2751</v>
      </c>
      <c r="H34" s="917" t="s">
        <v>2752</v>
      </c>
      <c r="I34" s="918" t="s">
        <v>3742</v>
      </c>
      <c r="J34" s="917" t="s">
        <v>3743</v>
      </c>
      <c r="K34" s="918">
        <v>8629044116</v>
      </c>
      <c r="L34" s="917" t="s">
        <v>3744</v>
      </c>
      <c r="M34" s="915"/>
      <c r="N34" s="915"/>
      <c r="O34" s="915"/>
      <c r="P34" s="915"/>
      <c r="Q34" s="915"/>
      <c r="R34" s="915" t="s">
        <v>2739</v>
      </c>
      <c r="S34" s="917">
        <f t="shared" si="1"/>
        <v>0</v>
      </c>
      <c r="T34" s="919">
        <f t="shared" si="0"/>
        <v>0</v>
      </c>
      <c r="U34" s="919"/>
      <c r="V34" s="918" t="s">
        <v>213</v>
      </c>
      <c r="W34" s="918" t="s">
        <v>213</v>
      </c>
      <c r="X34" s="920" t="s">
        <v>2740</v>
      </c>
      <c r="Y34" s="921">
        <v>15600</v>
      </c>
      <c r="Z34" s="922">
        <f>15600*12</f>
        <v>187200</v>
      </c>
    </row>
    <row r="35" spans="2:56" s="924" customFormat="1" ht="45" customHeight="1" x14ac:dyDescent="0.25">
      <c r="B35" s="915">
        <v>32</v>
      </c>
      <c r="C35" s="916" t="s">
        <v>3745</v>
      </c>
      <c r="D35" s="917" t="s">
        <v>3746</v>
      </c>
      <c r="E35" s="917" t="s">
        <v>779</v>
      </c>
      <c r="F35" s="925">
        <v>38658</v>
      </c>
      <c r="G35" s="917" t="s">
        <v>2751</v>
      </c>
      <c r="H35" s="917" t="s">
        <v>2752</v>
      </c>
      <c r="I35" s="918" t="s">
        <v>3747</v>
      </c>
      <c r="J35" s="917" t="s">
        <v>999</v>
      </c>
      <c r="K35" s="918">
        <v>9816593878</v>
      </c>
      <c r="L35" s="917" t="s">
        <v>3748</v>
      </c>
      <c r="M35" s="915"/>
      <c r="N35" s="915"/>
      <c r="O35" s="915"/>
      <c r="P35" s="915"/>
      <c r="Q35" s="915">
        <v>660</v>
      </c>
      <c r="R35" s="915" t="s">
        <v>2739</v>
      </c>
      <c r="S35" s="917">
        <f t="shared" si="1"/>
        <v>660</v>
      </c>
      <c r="T35" s="919">
        <f t="shared" si="0"/>
        <v>13.469387755102041</v>
      </c>
      <c r="U35" s="919"/>
      <c r="V35" s="918" t="s">
        <v>213</v>
      </c>
      <c r="W35" s="918" t="s">
        <v>213</v>
      </c>
      <c r="X35" s="920" t="s">
        <v>2740</v>
      </c>
      <c r="Y35" s="921">
        <v>15600</v>
      </c>
      <c r="Z35" s="922">
        <f>15600*12</f>
        <v>187200</v>
      </c>
      <c r="AA35" s="908"/>
      <c r="AB35" s="908"/>
      <c r="AC35" s="908"/>
      <c r="AD35" s="908"/>
      <c r="AE35" s="908"/>
      <c r="AF35" s="908"/>
      <c r="AG35" s="908"/>
      <c r="AH35" s="908"/>
      <c r="AI35" s="908"/>
      <c r="AJ35" s="908"/>
      <c r="AK35" s="908"/>
      <c r="AL35" s="908"/>
      <c r="AM35" s="908"/>
      <c r="AN35" s="908"/>
      <c r="AO35" s="908"/>
      <c r="AP35" s="908"/>
      <c r="AQ35" s="908"/>
      <c r="AR35" s="908"/>
      <c r="AS35" s="908"/>
      <c r="AT35" s="908"/>
      <c r="AU35" s="908"/>
      <c r="AV35" s="908"/>
      <c r="AW35" s="908"/>
      <c r="AX35" s="908"/>
      <c r="AY35" s="908"/>
      <c r="AZ35" s="908"/>
      <c r="BA35" s="908"/>
      <c r="BB35" s="908"/>
      <c r="BC35" s="908"/>
      <c r="BD35" s="908"/>
    </row>
    <row r="36" spans="2:56" ht="45" customHeight="1" x14ac:dyDescent="0.25">
      <c r="B36" s="915">
        <v>33</v>
      </c>
      <c r="C36" s="916" t="s">
        <v>3749</v>
      </c>
      <c r="D36" s="917" t="s">
        <v>3750</v>
      </c>
      <c r="E36" s="917" t="s">
        <v>3751</v>
      </c>
      <c r="F36" s="925">
        <v>38265</v>
      </c>
      <c r="G36" s="917" t="s">
        <v>2743</v>
      </c>
      <c r="H36" s="917" t="s">
        <v>2763</v>
      </c>
      <c r="I36" s="918" t="s">
        <v>3752</v>
      </c>
      <c r="J36" s="917" t="s">
        <v>3753</v>
      </c>
      <c r="K36" s="918">
        <v>9855602472</v>
      </c>
      <c r="L36" s="917" t="s">
        <v>3754</v>
      </c>
      <c r="M36" s="915">
        <v>679</v>
      </c>
      <c r="N36" s="915">
        <v>642</v>
      </c>
      <c r="O36" s="915">
        <v>705</v>
      </c>
      <c r="P36" s="915">
        <v>822</v>
      </c>
      <c r="Q36" s="915">
        <v>837</v>
      </c>
      <c r="R36" s="915">
        <v>660</v>
      </c>
      <c r="S36" s="917">
        <f>SUM(M36:R36)</f>
        <v>4345</v>
      </c>
      <c r="T36" s="919">
        <f t="shared" si="0"/>
        <v>88.673469387755105</v>
      </c>
      <c r="U36" s="919" t="s">
        <v>3590</v>
      </c>
      <c r="V36" s="918" t="s">
        <v>213</v>
      </c>
      <c r="W36" s="918" t="s">
        <v>213</v>
      </c>
      <c r="X36" s="918" t="s">
        <v>3755</v>
      </c>
      <c r="Y36" s="926">
        <v>14250</v>
      </c>
      <c r="Z36" s="918" t="s">
        <v>3756</v>
      </c>
    </row>
    <row r="37" spans="2:56" ht="45" customHeight="1" x14ac:dyDescent="0.25">
      <c r="B37" s="915">
        <v>34</v>
      </c>
      <c r="C37" s="916" t="s">
        <v>3757</v>
      </c>
      <c r="D37" s="916" t="s">
        <v>3758</v>
      </c>
      <c r="E37" s="916" t="s">
        <v>3759</v>
      </c>
      <c r="F37" s="916" t="s">
        <v>3760</v>
      </c>
      <c r="G37" s="916" t="s">
        <v>2751</v>
      </c>
      <c r="H37" s="916" t="s">
        <v>2752</v>
      </c>
      <c r="I37" s="916" t="s">
        <v>3761</v>
      </c>
      <c r="J37" s="916" t="s">
        <v>999</v>
      </c>
      <c r="K37" s="916">
        <v>7004675531</v>
      </c>
      <c r="L37" s="916" t="s">
        <v>3762</v>
      </c>
      <c r="M37" s="940"/>
      <c r="N37" s="940"/>
      <c r="O37" s="915">
        <v>641</v>
      </c>
      <c r="P37" s="915">
        <v>629</v>
      </c>
      <c r="Q37" s="915">
        <v>687</v>
      </c>
      <c r="R37" s="915" t="s">
        <v>2739</v>
      </c>
      <c r="S37" s="917">
        <f t="shared" si="1"/>
        <v>1957</v>
      </c>
      <c r="T37" s="919">
        <f>S37/3000*100</f>
        <v>65.233333333333334</v>
      </c>
      <c r="U37" s="919" t="s">
        <v>3590</v>
      </c>
      <c r="V37" s="918" t="s">
        <v>213</v>
      </c>
      <c r="W37" s="918" t="s">
        <v>213</v>
      </c>
      <c r="X37" s="920" t="s">
        <v>3595</v>
      </c>
      <c r="Y37" s="921">
        <v>17300</v>
      </c>
      <c r="Z37" s="922">
        <v>207600</v>
      </c>
    </row>
    <row r="38" spans="2:56" ht="45" customHeight="1" x14ac:dyDescent="0.25">
      <c r="B38" s="915">
        <v>35</v>
      </c>
      <c r="C38" s="916" t="s">
        <v>3763</v>
      </c>
      <c r="D38" s="916" t="s">
        <v>3764</v>
      </c>
      <c r="E38" s="916" t="s">
        <v>1625</v>
      </c>
      <c r="F38" s="916"/>
      <c r="G38" s="916" t="s">
        <v>2751</v>
      </c>
      <c r="H38" s="916" t="s">
        <v>2752</v>
      </c>
      <c r="I38" s="916" t="s">
        <v>3765</v>
      </c>
      <c r="J38" s="916" t="s">
        <v>999</v>
      </c>
      <c r="K38" s="916">
        <v>7876840827</v>
      </c>
      <c r="L38" s="916" t="s">
        <v>3766</v>
      </c>
      <c r="M38" s="940"/>
      <c r="N38" s="940"/>
      <c r="O38" s="915">
        <v>776</v>
      </c>
      <c r="P38" s="915">
        <v>885</v>
      </c>
      <c r="Q38" s="915">
        <v>882</v>
      </c>
      <c r="R38" s="915">
        <v>773</v>
      </c>
      <c r="S38" s="917">
        <f>SUM(M38:R38)</f>
        <v>3316</v>
      </c>
      <c r="T38" s="919">
        <f t="shared" ref="T38:T59" si="2">S38/3000*100</f>
        <v>110.53333333333333</v>
      </c>
      <c r="U38" s="919" t="s">
        <v>3590</v>
      </c>
      <c r="V38" s="918" t="s">
        <v>213</v>
      </c>
      <c r="W38" s="918" t="s">
        <v>213</v>
      </c>
      <c r="X38" s="920" t="s">
        <v>3755</v>
      </c>
      <c r="Y38" s="921">
        <v>14250</v>
      </c>
      <c r="Z38" s="922">
        <v>171000</v>
      </c>
    </row>
    <row r="39" spans="2:56" s="924" customFormat="1" ht="72.75" customHeight="1" x14ac:dyDescent="0.25">
      <c r="B39" s="915">
        <v>36</v>
      </c>
      <c r="C39" s="916" t="s">
        <v>3767</v>
      </c>
      <c r="D39" s="916" t="s">
        <v>2336</v>
      </c>
      <c r="E39" s="916" t="s">
        <v>658</v>
      </c>
      <c r="F39" s="916"/>
      <c r="G39" s="916" t="s">
        <v>2751</v>
      </c>
      <c r="H39" s="916" t="s">
        <v>2752</v>
      </c>
      <c r="I39" s="916" t="s">
        <v>3768</v>
      </c>
      <c r="J39" s="916" t="s">
        <v>999</v>
      </c>
      <c r="K39" s="916">
        <v>8091213844</v>
      </c>
      <c r="L39" s="916" t="s">
        <v>3769</v>
      </c>
      <c r="M39" s="940"/>
      <c r="N39" s="940"/>
      <c r="O39" s="915"/>
      <c r="P39" s="915"/>
      <c r="Q39" s="915">
        <v>606</v>
      </c>
      <c r="R39" s="915" t="s">
        <v>2739</v>
      </c>
      <c r="S39" s="917">
        <f t="shared" si="1"/>
        <v>606</v>
      </c>
      <c r="T39" s="919">
        <f t="shared" si="2"/>
        <v>20.200000000000003</v>
      </c>
      <c r="U39" s="919"/>
      <c r="V39" s="918" t="s">
        <v>213</v>
      </c>
      <c r="W39" s="920" t="s">
        <v>3770</v>
      </c>
      <c r="X39" s="918" t="s">
        <v>213</v>
      </c>
      <c r="Y39" s="921">
        <v>16000</v>
      </c>
      <c r="Z39" s="922">
        <f>16000*12</f>
        <v>192000</v>
      </c>
      <c r="AA39" s="908"/>
      <c r="AB39" s="908"/>
      <c r="AC39" s="908"/>
      <c r="AD39" s="908"/>
      <c r="AE39" s="908"/>
      <c r="AF39" s="908"/>
      <c r="AG39" s="908"/>
      <c r="AH39" s="908"/>
      <c r="AI39" s="908"/>
      <c r="AJ39" s="908"/>
      <c r="AK39" s="908"/>
      <c r="AL39" s="908"/>
      <c r="AM39" s="908"/>
      <c r="AN39" s="908"/>
      <c r="AO39" s="908"/>
      <c r="AP39" s="908"/>
      <c r="AQ39" s="908"/>
      <c r="AR39" s="908"/>
      <c r="AS39" s="908"/>
      <c r="AT39" s="908"/>
      <c r="AU39" s="908"/>
      <c r="AV39" s="908"/>
      <c r="AW39" s="908"/>
      <c r="AX39" s="908"/>
      <c r="AY39" s="908"/>
      <c r="AZ39" s="908"/>
      <c r="BA39" s="908"/>
      <c r="BB39" s="908"/>
      <c r="BC39" s="908"/>
      <c r="BD39" s="908"/>
    </row>
    <row r="40" spans="2:56" ht="66.75" customHeight="1" x14ac:dyDescent="0.25">
      <c r="B40" s="915">
        <v>37</v>
      </c>
      <c r="C40" s="916" t="s">
        <v>3771</v>
      </c>
      <c r="D40" s="916" t="s">
        <v>3772</v>
      </c>
      <c r="E40" s="916" t="s">
        <v>3773</v>
      </c>
      <c r="F40" s="916"/>
      <c r="G40" s="916" t="s">
        <v>2743</v>
      </c>
      <c r="H40" s="916" t="s">
        <v>2752</v>
      </c>
      <c r="I40" s="916" t="s">
        <v>3774</v>
      </c>
      <c r="J40" s="916" t="s">
        <v>999</v>
      </c>
      <c r="K40" s="916" t="s">
        <v>302</v>
      </c>
      <c r="L40" s="916" t="s">
        <v>3775</v>
      </c>
      <c r="M40" s="940"/>
      <c r="N40" s="940"/>
      <c r="O40" s="915">
        <v>747</v>
      </c>
      <c r="P40" s="915">
        <v>843</v>
      </c>
      <c r="Q40" s="915">
        <v>845</v>
      </c>
      <c r="R40" s="915">
        <v>676</v>
      </c>
      <c r="S40" s="917">
        <f>SUM(M40:R40)</f>
        <v>3111</v>
      </c>
      <c r="T40" s="919">
        <f t="shared" si="2"/>
        <v>103.69999999999999</v>
      </c>
      <c r="U40" s="919" t="s">
        <v>3590</v>
      </c>
      <c r="V40" s="919" t="s">
        <v>3776</v>
      </c>
      <c r="W40" s="918" t="s">
        <v>213</v>
      </c>
      <c r="X40" s="918" t="s">
        <v>213</v>
      </c>
      <c r="Y40" s="918" t="s">
        <v>213</v>
      </c>
      <c r="Z40" s="918" t="s">
        <v>213</v>
      </c>
      <c r="AA40" s="941"/>
    </row>
    <row r="41" spans="2:56" ht="45" customHeight="1" x14ac:dyDescent="0.25">
      <c r="B41" s="915">
        <v>38</v>
      </c>
      <c r="C41" s="916" t="s">
        <v>3777</v>
      </c>
      <c r="D41" s="916" t="s">
        <v>3778</v>
      </c>
      <c r="E41" s="916" t="s">
        <v>178</v>
      </c>
      <c r="F41" s="916"/>
      <c r="G41" s="916" t="s">
        <v>2751</v>
      </c>
      <c r="H41" s="916" t="s">
        <v>2752</v>
      </c>
      <c r="I41" s="916" t="s">
        <v>3779</v>
      </c>
      <c r="J41" s="916" t="s">
        <v>999</v>
      </c>
      <c r="K41" s="916">
        <v>8894145582</v>
      </c>
      <c r="L41" s="916" t="s">
        <v>3780</v>
      </c>
      <c r="M41" s="940"/>
      <c r="N41" s="940"/>
      <c r="O41" s="915">
        <v>685</v>
      </c>
      <c r="P41" s="915">
        <v>646</v>
      </c>
      <c r="Q41" s="915">
        <v>633</v>
      </c>
      <c r="R41" s="915" t="s">
        <v>2739</v>
      </c>
      <c r="S41" s="917">
        <f t="shared" si="1"/>
        <v>1964</v>
      </c>
      <c r="T41" s="919">
        <f t="shared" si="2"/>
        <v>65.466666666666669</v>
      </c>
      <c r="U41" s="919" t="s">
        <v>3590</v>
      </c>
      <c r="V41" s="918" t="s">
        <v>213</v>
      </c>
      <c r="W41" s="918" t="s">
        <v>213</v>
      </c>
      <c r="X41" s="920" t="s">
        <v>3595</v>
      </c>
      <c r="Y41" s="921">
        <v>17300</v>
      </c>
      <c r="Z41" s="922">
        <v>207600</v>
      </c>
    </row>
    <row r="42" spans="2:56" ht="45" customHeight="1" x14ac:dyDescent="0.25">
      <c r="B42" s="915">
        <v>39</v>
      </c>
      <c r="C42" s="916" t="s">
        <v>3781</v>
      </c>
      <c r="D42" s="916" t="s">
        <v>2516</v>
      </c>
      <c r="E42" s="916" t="s">
        <v>385</v>
      </c>
      <c r="F42" s="916"/>
      <c r="G42" s="916" t="s">
        <v>2751</v>
      </c>
      <c r="H42" s="916" t="s">
        <v>2752</v>
      </c>
      <c r="I42" s="916" t="s">
        <v>3782</v>
      </c>
      <c r="J42" s="916" t="s">
        <v>999</v>
      </c>
      <c r="K42" s="916">
        <v>7876743117</v>
      </c>
      <c r="L42" s="916" t="s">
        <v>3783</v>
      </c>
      <c r="M42" s="940"/>
      <c r="N42" s="940"/>
      <c r="O42" s="915">
        <v>580</v>
      </c>
      <c r="P42" s="915"/>
      <c r="Q42" s="915">
        <v>577</v>
      </c>
      <c r="R42" s="915" t="s">
        <v>2739</v>
      </c>
      <c r="S42" s="917">
        <f t="shared" si="1"/>
        <v>1157</v>
      </c>
      <c r="T42" s="919">
        <f t="shared" si="2"/>
        <v>38.566666666666663</v>
      </c>
      <c r="U42" s="919"/>
      <c r="V42" s="918" t="s">
        <v>213</v>
      </c>
      <c r="W42" s="918" t="s">
        <v>213</v>
      </c>
      <c r="X42" s="920" t="s">
        <v>2740</v>
      </c>
      <c r="Y42" s="921">
        <v>15600</v>
      </c>
      <c r="Z42" s="922">
        <f>15600*12</f>
        <v>187200</v>
      </c>
    </row>
    <row r="43" spans="2:56" ht="45" customHeight="1" x14ac:dyDescent="0.25">
      <c r="B43" s="915">
        <v>40</v>
      </c>
      <c r="C43" s="916" t="s">
        <v>3784</v>
      </c>
      <c r="D43" s="916" t="s">
        <v>3785</v>
      </c>
      <c r="E43" s="916" t="s">
        <v>1855</v>
      </c>
      <c r="F43" s="916"/>
      <c r="G43" s="916" t="s">
        <v>2751</v>
      </c>
      <c r="H43" s="916" t="s">
        <v>2752</v>
      </c>
      <c r="I43" s="916" t="s">
        <v>3786</v>
      </c>
      <c r="J43" s="916" t="s">
        <v>999</v>
      </c>
      <c r="K43" s="916" t="s">
        <v>302</v>
      </c>
      <c r="L43" s="916" t="s">
        <v>3787</v>
      </c>
      <c r="M43" s="940"/>
      <c r="N43" s="940"/>
      <c r="O43" s="915">
        <v>692</v>
      </c>
      <c r="P43" s="915">
        <v>664</v>
      </c>
      <c r="Q43" s="915">
        <v>707</v>
      </c>
      <c r="R43" s="915">
        <v>600</v>
      </c>
      <c r="S43" s="917">
        <f>SUM(M43:R43)</f>
        <v>2663</v>
      </c>
      <c r="T43" s="919">
        <f t="shared" si="2"/>
        <v>88.766666666666666</v>
      </c>
      <c r="U43" s="919" t="s">
        <v>3590</v>
      </c>
      <c r="V43" s="919" t="s">
        <v>3788</v>
      </c>
      <c r="W43" s="919"/>
      <c r="X43" s="918" t="s">
        <v>213</v>
      </c>
      <c r="Y43" s="926" t="s">
        <v>213</v>
      </c>
      <c r="Z43" s="918" t="s">
        <v>213</v>
      </c>
    </row>
    <row r="44" spans="2:56" s="924" customFormat="1" ht="72.75" customHeight="1" x14ac:dyDescent="0.25">
      <c r="B44" s="915">
        <v>41</v>
      </c>
      <c r="C44" s="916" t="s">
        <v>3789</v>
      </c>
      <c r="D44" s="942" t="s">
        <v>2350</v>
      </c>
      <c r="E44" s="916" t="s">
        <v>1634</v>
      </c>
      <c r="F44" s="916"/>
      <c r="G44" s="916" t="s">
        <v>2751</v>
      </c>
      <c r="H44" s="916" t="s">
        <v>2859</v>
      </c>
      <c r="I44" s="916" t="s">
        <v>999</v>
      </c>
      <c r="J44" s="916" t="s">
        <v>3790</v>
      </c>
      <c r="K44" s="916">
        <v>8708369966</v>
      </c>
      <c r="L44" s="916" t="s">
        <v>3791</v>
      </c>
      <c r="M44" s="940"/>
      <c r="N44" s="940"/>
      <c r="O44" s="915"/>
      <c r="P44" s="915">
        <v>614</v>
      </c>
      <c r="Q44" s="915">
        <v>605</v>
      </c>
      <c r="R44" s="915">
        <v>562</v>
      </c>
      <c r="S44" s="917">
        <f t="shared" si="1"/>
        <v>1219</v>
      </c>
      <c r="T44" s="919">
        <f t="shared" si="2"/>
        <v>40.633333333333333</v>
      </c>
      <c r="U44" s="919"/>
      <c r="V44" s="919"/>
      <c r="W44" s="918" t="s">
        <v>3792</v>
      </c>
      <c r="X44" s="918" t="s">
        <v>213</v>
      </c>
      <c r="Y44" s="926" t="s">
        <v>213</v>
      </c>
      <c r="Z44" s="918" t="s">
        <v>213</v>
      </c>
      <c r="AA44" s="908">
        <f>17000*12</f>
        <v>204000</v>
      </c>
      <c r="AB44" s="908"/>
      <c r="AC44" s="908"/>
      <c r="AD44" s="908"/>
      <c r="AE44" s="908"/>
      <c r="AF44" s="908"/>
      <c r="AG44" s="908"/>
      <c r="AH44" s="908"/>
      <c r="AI44" s="908"/>
      <c r="AJ44" s="908"/>
      <c r="AK44" s="908"/>
      <c r="AL44" s="908"/>
      <c r="AM44" s="908"/>
      <c r="AN44" s="908"/>
      <c r="AO44" s="908"/>
      <c r="AP44" s="908"/>
      <c r="AQ44" s="908"/>
      <c r="AR44" s="908"/>
      <c r="AS44" s="908"/>
      <c r="AT44" s="908"/>
      <c r="AU44" s="908"/>
      <c r="AV44" s="908"/>
      <c r="AW44" s="908"/>
      <c r="AX44" s="908"/>
      <c r="AY44" s="908"/>
      <c r="AZ44" s="908"/>
      <c r="BA44" s="908"/>
      <c r="BB44" s="908"/>
      <c r="BC44" s="908"/>
      <c r="BD44" s="908"/>
    </row>
    <row r="45" spans="2:56" ht="45" customHeight="1" x14ac:dyDescent="0.25">
      <c r="B45" s="915">
        <v>42</v>
      </c>
      <c r="C45" s="916" t="s">
        <v>3793</v>
      </c>
      <c r="D45" s="916" t="s">
        <v>3794</v>
      </c>
      <c r="E45" s="916" t="s">
        <v>3795</v>
      </c>
      <c r="F45" s="916"/>
      <c r="G45" s="916" t="s">
        <v>2751</v>
      </c>
      <c r="H45" s="916" t="s">
        <v>2752</v>
      </c>
      <c r="I45" s="916" t="s">
        <v>3796</v>
      </c>
      <c r="J45" s="916" t="s">
        <v>999</v>
      </c>
      <c r="K45" s="916">
        <v>7876373655</v>
      </c>
      <c r="L45" s="916" t="s">
        <v>3797</v>
      </c>
      <c r="M45" s="940"/>
      <c r="N45" s="940"/>
      <c r="O45" s="915">
        <v>631</v>
      </c>
      <c r="P45" s="915">
        <v>673</v>
      </c>
      <c r="Q45" s="915">
        <v>600</v>
      </c>
      <c r="R45" s="915">
        <v>544</v>
      </c>
      <c r="S45" s="917">
        <f>SUM(M45:R45)</f>
        <v>2448</v>
      </c>
      <c r="T45" s="919">
        <f t="shared" si="2"/>
        <v>81.599999999999994</v>
      </c>
      <c r="U45" s="919" t="s">
        <v>3590</v>
      </c>
      <c r="V45" s="919" t="s">
        <v>3788</v>
      </c>
      <c r="W45" s="919"/>
      <c r="X45" s="918" t="s">
        <v>213</v>
      </c>
      <c r="Y45" s="926" t="s">
        <v>213</v>
      </c>
      <c r="Z45" s="918" t="s">
        <v>213</v>
      </c>
    </row>
    <row r="46" spans="2:56" ht="45" customHeight="1" x14ac:dyDescent="0.25">
      <c r="B46" s="915">
        <v>43</v>
      </c>
      <c r="C46" s="916" t="s">
        <v>3798</v>
      </c>
      <c r="D46" s="916" t="s">
        <v>3799</v>
      </c>
      <c r="E46" s="916" t="s">
        <v>779</v>
      </c>
      <c r="F46" s="916"/>
      <c r="G46" s="916" t="s">
        <v>2751</v>
      </c>
      <c r="H46" s="916" t="s">
        <v>2752</v>
      </c>
      <c r="I46" s="916" t="s">
        <v>3800</v>
      </c>
      <c r="J46" s="916" t="s">
        <v>999</v>
      </c>
      <c r="K46" s="916">
        <v>7807178495</v>
      </c>
      <c r="L46" s="916" t="s">
        <v>3801</v>
      </c>
      <c r="M46" s="940"/>
      <c r="N46" s="940"/>
      <c r="O46" s="915">
        <v>749</v>
      </c>
      <c r="P46" s="915">
        <v>850</v>
      </c>
      <c r="Q46" s="915">
        <v>862</v>
      </c>
      <c r="R46" s="915">
        <v>707</v>
      </c>
      <c r="S46" s="917">
        <f>SUM(M46:R46)</f>
        <v>3168</v>
      </c>
      <c r="T46" s="919">
        <f t="shared" si="2"/>
        <v>105.60000000000001</v>
      </c>
      <c r="U46" s="919" t="s">
        <v>3590</v>
      </c>
      <c r="V46" s="918" t="s">
        <v>213</v>
      </c>
      <c r="W46" s="918" t="s">
        <v>213</v>
      </c>
      <c r="X46" s="920" t="s">
        <v>3755</v>
      </c>
      <c r="Y46" s="921">
        <v>14250</v>
      </c>
      <c r="Z46" s="922">
        <v>171000</v>
      </c>
    </row>
    <row r="47" spans="2:56" ht="45" customHeight="1" x14ac:dyDescent="0.25">
      <c r="B47" s="915">
        <v>44</v>
      </c>
      <c r="C47" s="916" t="s">
        <v>3802</v>
      </c>
      <c r="D47" s="916" t="s">
        <v>1821</v>
      </c>
      <c r="E47" s="916" t="s">
        <v>803</v>
      </c>
      <c r="F47" s="916"/>
      <c r="G47" s="916" t="s">
        <v>2751</v>
      </c>
      <c r="H47" s="916" t="s">
        <v>2752</v>
      </c>
      <c r="I47" s="916" t="s">
        <v>3803</v>
      </c>
      <c r="J47" s="916" t="s">
        <v>999</v>
      </c>
      <c r="K47" s="916">
        <v>9317400232</v>
      </c>
      <c r="L47" s="916" t="s">
        <v>3804</v>
      </c>
      <c r="M47" s="940"/>
      <c r="N47" s="940"/>
      <c r="O47" s="915">
        <v>619</v>
      </c>
      <c r="P47" s="915">
        <v>754</v>
      </c>
      <c r="Q47" s="915">
        <v>762</v>
      </c>
      <c r="R47" s="915">
        <v>615</v>
      </c>
      <c r="S47" s="917">
        <f>SUM(M47:R47)</f>
        <v>2750</v>
      </c>
      <c r="T47" s="919">
        <f t="shared" si="2"/>
        <v>91.666666666666657</v>
      </c>
      <c r="U47" s="919" t="s">
        <v>3590</v>
      </c>
      <c r="V47" s="918" t="s">
        <v>213</v>
      </c>
      <c r="W47" s="918" t="s">
        <v>213</v>
      </c>
      <c r="X47" s="920" t="s">
        <v>2740</v>
      </c>
      <c r="Y47" s="921">
        <v>15600</v>
      </c>
      <c r="Z47" s="922">
        <f>15600*12</f>
        <v>187200</v>
      </c>
    </row>
    <row r="48" spans="2:56" s="924" customFormat="1" ht="67.5" customHeight="1" x14ac:dyDescent="0.25">
      <c r="B48" s="915">
        <v>45</v>
      </c>
      <c r="C48" s="916" t="s">
        <v>3805</v>
      </c>
      <c r="D48" s="916" t="s">
        <v>426</v>
      </c>
      <c r="E48" s="916" t="s">
        <v>676</v>
      </c>
      <c r="F48" s="916"/>
      <c r="G48" s="916" t="s">
        <v>2743</v>
      </c>
      <c r="H48" s="916" t="s">
        <v>2752</v>
      </c>
      <c r="I48" s="916" t="s">
        <v>3806</v>
      </c>
      <c r="J48" s="916" t="s">
        <v>999</v>
      </c>
      <c r="K48" s="916">
        <v>6230374636</v>
      </c>
      <c r="L48" s="916" t="s">
        <v>3135</v>
      </c>
      <c r="M48" s="940"/>
      <c r="N48" s="940"/>
      <c r="O48" s="915">
        <v>708</v>
      </c>
      <c r="P48" s="915">
        <v>802</v>
      </c>
      <c r="Q48" s="915">
        <v>774</v>
      </c>
      <c r="R48" s="915" t="s">
        <v>2739</v>
      </c>
      <c r="S48" s="917">
        <f t="shared" si="1"/>
        <v>2284</v>
      </c>
      <c r="T48" s="919">
        <f t="shared" si="2"/>
        <v>76.133333333333326</v>
      </c>
      <c r="U48" s="919" t="s">
        <v>3590</v>
      </c>
      <c r="V48" s="919" t="s">
        <v>3776</v>
      </c>
      <c r="W48" s="918" t="s">
        <v>213</v>
      </c>
      <c r="X48" s="918" t="s">
        <v>213</v>
      </c>
      <c r="Y48" s="926" t="s">
        <v>213</v>
      </c>
      <c r="Z48" s="918" t="s">
        <v>213</v>
      </c>
      <c r="AA48" s="908"/>
      <c r="AB48" s="908"/>
      <c r="AC48" s="908"/>
      <c r="AD48" s="908"/>
      <c r="AE48" s="908"/>
      <c r="AF48" s="908"/>
      <c r="AG48" s="908"/>
      <c r="AH48" s="908"/>
      <c r="AI48" s="908"/>
      <c r="AJ48" s="908"/>
      <c r="AK48" s="908"/>
      <c r="AL48" s="908"/>
      <c r="AM48" s="908"/>
      <c r="AN48" s="908"/>
      <c r="AO48" s="908"/>
      <c r="AP48" s="908"/>
      <c r="AQ48" s="908"/>
      <c r="AR48" s="908"/>
      <c r="AS48" s="908"/>
      <c r="AT48" s="908"/>
      <c r="AU48" s="908"/>
      <c r="AV48" s="908"/>
      <c r="AW48" s="908"/>
      <c r="AX48" s="908"/>
      <c r="AY48" s="908"/>
      <c r="AZ48" s="908"/>
      <c r="BA48" s="908"/>
      <c r="BB48" s="908"/>
      <c r="BC48" s="908"/>
      <c r="BD48" s="908"/>
    </row>
    <row r="49" spans="2:56" ht="63" customHeight="1" x14ac:dyDescent="0.25">
      <c r="B49" s="915">
        <v>46</v>
      </c>
      <c r="C49" s="916" t="s">
        <v>3807</v>
      </c>
      <c r="D49" s="916" t="s">
        <v>3808</v>
      </c>
      <c r="E49" s="916" t="s">
        <v>3809</v>
      </c>
      <c r="F49" s="916"/>
      <c r="G49" s="916" t="s">
        <v>2743</v>
      </c>
      <c r="H49" s="916" t="s">
        <v>2752</v>
      </c>
      <c r="I49" s="916" t="s">
        <v>3810</v>
      </c>
      <c r="J49" s="916" t="s">
        <v>999</v>
      </c>
      <c r="K49" s="916">
        <v>8219632883</v>
      </c>
      <c r="L49" s="916" t="s">
        <v>3811</v>
      </c>
      <c r="M49" s="940"/>
      <c r="N49" s="940"/>
      <c r="O49" s="915">
        <v>723</v>
      </c>
      <c r="P49" s="915">
        <v>846</v>
      </c>
      <c r="Q49" s="915">
        <v>850</v>
      </c>
      <c r="R49" s="915">
        <v>724</v>
      </c>
      <c r="S49" s="917">
        <f>SUM(M49:R49)</f>
        <v>3143</v>
      </c>
      <c r="T49" s="919">
        <f t="shared" si="2"/>
        <v>104.76666666666668</v>
      </c>
      <c r="U49" s="919" t="s">
        <v>3590</v>
      </c>
      <c r="V49" s="919" t="s">
        <v>3776</v>
      </c>
      <c r="W49" s="918" t="s">
        <v>213</v>
      </c>
      <c r="X49" s="918" t="s">
        <v>213</v>
      </c>
      <c r="Y49" s="926" t="s">
        <v>213</v>
      </c>
      <c r="Z49" s="918" t="s">
        <v>213</v>
      </c>
    </row>
    <row r="50" spans="2:56" ht="45" customHeight="1" x14ac:dyDescent="0.25">
      <c r="B50" s="915">
        <v>47</v>
      </c>
      <c r="C50" s="916" t="s">
        <v>3812</v>
      </c>
      <c r="D50" s="916" t="s">
        <v>3813</v>
      </c>
      <c r="E50" s="916" t="s">
        <v>1650</v>
      </c>
      <c r="F50" s="916"/>
      <c r="G50" s="916" t="s">
        <v>2751</v>
      </c>
      <c r="H50" s="916" t="s">
        <v>2752</v>
      </c>
      <c r="I50" s="916" t="s">
        <v>3814</v>
      </c>
      <c r="J50" s="916" t="s">
        <v>999</v>
      </c>
      <c r="K50" s="916">
        <v>7876875437</v>
      </c>
      <c r="L50" s="916" t="s">
        <v>3815</v>
      </c>
      <c r="M50" s="940"/>
      <c r="N50" s="940"/>
      <c r="O50" s="915"/>
      <c r="P50" s="915"/>
      <c r="Q50" s="915"/>
      <c r="R50" s="915" t="s">
        <v>2739</v>
      </c>
      <c r="S50" s="917">
        <f t="shared" si="1"/>
        <v>0</v>
      </c>
      <c r="T50" s="919">
        <f t="shared" si="2"/>
        <v>0</v>
      </c>
      <c r="U50" s="918" t="s">
        <v>213</v>
      </c>
      <c r="V50" s="918" t="s">
        <v>213</v>
      </c>
      <c r="W50" s="918" t="s">
        <v>213</v>
      </c>
      <c r="X50" s="920" t="s">
        <v>2740</v>
      </c>
      <c r="Y50" s="921">
        <v>15600</v>
      </c>
      <c r="Z50" s="922">
        <f>15600*12</f>
        <v>187200</v>
      </c>
    </row>
    <row r="51" spans="2:56" ht="45" customHeight="1" x14ac:dyDescent="0.25">
      <c r="B51" s="915">
        <v>48</v>
      </c>
      <c r="C51" s="916" t="s">
        <v>3816</v>
      </c>
      <c r="D51" s="916" t="s">
        <v>3817</v>
      </c>
      <c r="E51" s="916" t="s">
        <v>784</v>
      </c>
      <c r="F51" s="916"/>
      <c r="G51" s="916" t="s">
        <v>2751</v>
      </c>
      <c r="H51" s="916" t="s">
        <v>2752</v>
      </c>
      <c r="I51" s="916" t="s">
        <v>3818</v>
      </c>
      <c r="J51" s="916" t="s">
        <v>999</v>
      </c>
      <c r="K51" s="916">
        <v>8580937169</v>
      </c>
      <c r="L51" s="916" t="s">
        <v>3819</v>
      </c>
      <c r="M51" s="940"/>
      <c r="N51" s="940"/>
      <c r="O51" s="915"/>
      <c r="P51" s="915"/>
      <c r="Q51" s="915"/>
      <c r="R51" s="915" t="s">
        <v>2739</v>
      </c>
      <c r="S51" s="917">
        <f t="shared" si="1"/>
        <v>0</v>
      </c>
      <c r="T51" s="919">
        <f t="shared" si="2"/>
        <v>0</v>
      </c>
      <c r="U51" s="918" t="s">
        <v>213</v>
      </c>
      <c r="V51" s="918" t="s">
        <v>213</v>
      </c>
      <c r="W51" s="918" t="s">
        <v>213</v>
      </c>
      <c r="X51" s="920" t="s">
        <v>2740</v>
      </c>
      <c r="Y51" s="921">
        <v>15600</v>
      </c>
      <c r="Z51" s="922">
        <f>15600*12</f>
        <v>187200</v>
      </c>
    </row>
    <row r="52" spans="2:56" ht="45" customHeight="1" x14ac:dyDescent="0.25">
      <c r="B52" s="915">
        <v>49</v>
      </c>
      <c r="C52" s="916" t="s">
        <v>3820</v>
      </c>
      <c r="D52" s="916" t="s">
        <v>1743</v>
      </c>
      <c r="E52" s="916" t="s">
        <v>356</v>
      </c>
      <c r="F52" s="916"/>
      <c r="G52" s="916" t="s">
        <v>2751</v>
      </c>
      <c r="H52" s="916" t="s">
        <v>2752</v>
      </c>
      <c r="I52" s="916" t="s">
        <v>3821</v>
      </c>
      <c r="J52" s="916" t="s">
        <v>999</v>
      </c>
      <c r="K52" s="916">
        <v>8219688732</v>
      </c>
      <c r="L52" s="916" t="s">
        <v>3822</v>
      </c>
      <c r="M52" s="940"/>
      <c r="N52" s="940"/>
      <c r="O52" s="915"/>
      <c r="P52" s="915"/>
      <c r="Q52" s="915"/>
      <c r="R52" s="915" t="s">
        <v>2739</v>
      </c>
      <c r="S52" s="917">
        <f t="shared" si="1"/>
        <v>0</v>
      </c>
      <c r="T52" s="919">
        <f t="shared" si="2"/>
        <v>0</v>
      </c>
      <c r="U52" s="918" t="s">
        <v>213</v>
      </c>
      <c r="V52" s="918" t="s">
        <v>213</v>
      </c>
      <c r="W52" s="918" t="s">
        <v>213</v>
      </c>
      <c r="X52" s="920" t="s">
        <v>2740</v>
      </c>
      <c r="Y52" s="921">
        <v>15600</v>
      </c>
      <c r="Z52" s="922">
        <f>15600*12</f>
        <v>187200</v>
      </c>
    </row>
    <row r="53" spans="2:56" s="924" customFormat="1" ht="45" customHeight="1" x14ac:dyDescent="0.25">
      <c r="B53" s="915">
        <v>50</v>
      </c>
      <c r="C53" s="916" t="s">
        <v>3823</v>
      </c>
      <c r="D53" s="916" t="s">
        <v>3824</v>
      </c>
      <c r="E53" s="916" t="s">
        <v>3825</v>
      </c>
      <c r="F53" s="916"/>
      <c r="G53" s="916" t="s">
        <v>2751</v>
      </c>
      <c r="H53" s="916" t="s">
        <v>2763</v>
      </c>
      <c r="I53" s="916" t="s">
        <v>999</v>
      </c>
      <c r="J53" s="916" t="s">
        <v>3826</v>
      </c>
      <c r="K53" s="916">
        <v>9350054779</v>
      </c>
      <c r="L53" s="916" t="s">
        <v>3827</v>
      </c>
      <c r="M53" s="940"/>
      <c r="N53" s="940"/>
      <c r="O53" s="915"/>
      <c r="P53" s="915">
        <v>611</v>
      </c>
      <c r="Q53" s="915">
        <v>636</v>
      </c>
      <c r="R53" s="915" t="s">
        <v>2739</v>
      </c>
      <c r="S53" s="917">
        <f t="shared" si="1"/>
        <v>1247</v>
      </c>
      <c r="T53" s="919">
        <f t="shared" si="2"/>
        <v>41.56666666666667</v>
      </c>
      <c r="U53" s="918" t="s">
        <v>213</v>
      </c>
      <c r="V53" s="918" t="s">
        <v>213</v>
      </c>
      <c r="W53" s="919" t="s">
        <v>3828</v>
      </c>
      <c r="X53" s="918" t="s">
        <v>213</v>
      </c>
      <c r="Y53" s="926" t="s">
        <v>213</v>
      </c>
      <c r="Z53" s="918" t="s">
        <v>213</v>
      </c>
      <c r="AA53" s="908"/>
      <c r="AB53" s="908"/>
      <c r="AC53" s="908"/>
      <c r="AD53" s="908"/>
      <c r="AE53" s="908"/>
      <c r="AF53" s="908"/>
      <c r="AG53" s="908"/>
      <c r="AH53" s="908"/>
      <c r="AI53" s="908"/>
      <c r="AJ53" s="908"/>
      <c r="AK53" s="908"/>
      <c r="AL53" s="908"/>
      <c r="AM53" s="908"/>
      <c r="AN53" s="908"/>
      <c r="AO53" s="908"/>
      <c r="AP53" s="908"/>
      <c r="AQ53" s="908"/>
      <c r="AR53" s="908"/>
      <c r="AS53" s="908"/>
      <c r="AT53" s="908"/>
      <c r="AU53" s="908"/>
      <c r="AV53" s="908"/>
      <c r="AW53" s="908"/>
      <c r="AX53" s="908"/>
      <c r="AY53" s="908"/>
      <c r="AZ53" s="908"/>
      <c r="BA53" s="908"/>
      <c r="BB53" s="908"/>
      <c r="BC53" s="908"/>
      <c r="BD53" s="908"/>
    </row>
    <row r="54" spans="2:56" s="924" customFormat="1" ht="45" customHeight="1" x14ac:dyDescent="0.25">
      <c r="B54" s="915">
        <v>51</v>
      </c>
      <c r="C54" s="916" t="s">
        <v>3829</v>
      </c>
      <c r="D54" s="916" t="s">
        <v>3830</v>
      </c>
      <c r="E54" s="916" t="s">
        <v>3773</v>
      </c>
      <c r="F54" s="916"/>
      <c r="G54" s="916" t="s">
        <v>2751</v>
      </c>
      <c r="H54" s="916" t="s">
        <v>2752</v>
      </c>
      <c r="I54" s="916" t="s">
        <v>3831</v>
      </c>
      <c r="J54" s="916" t="s">
        <v>999</v>
      </c>
      <c r="K54" s="916">
        <v>8091341451</v>
      </c>
      <c r="L54" s="916" t="s">
        <v>3832</v>
      </c>
      <c r="M54" s="940"/>
      <c r="N54" s="940"/>
      <c r="O54" s="915"/>
      <c r="P54" s="915"/>
      <c r="Q54" s="915">
        <v>673</v>
      </c>
      <c r="R54" s="915" t="s">
        <v>2739</v>
      </c>
      <c r="S54" s="917">
        <f t="shared" si="1"/>
        <v>673</v>
      </c>
      <c r="T54" s="919">
        <f t="shared" si="2"/>
        <v>22.433333333333334</v>
      </c>
      <c r="U54" s="918" t="s">
        <v>213</v>
      </c>
      <c r="V54" s="918" t="s">
        <v>213</v>
      </c>
      <c r="W54" s="918" t="s">
        <v>213</v>
      </c>
      <c r="X54" s="920" t="s">
        <v>2740</v>
      </c>
      <c r="Y54" s="921">
        <v>15600</v>
      </c>
      <c r="Z54" s="922">
        <f>15600*12</f>
        <v>187200</v>
      </c>
      <c r="AA54" s="908"/>
      <c r="AB54" s="908"/>
      <c r="AC54" s="908"/>
      <c r="AD54" s="908"/>
      <c r="AE54" s="908"/>
      <c r="AF54" s="908"/>
      <c r="AG54" s="908"/>
      <c r="AH54" s="908"/>
      <c r="AI54" s="908"/>
      <c r="AJ54" s="908"/>
      <c r="AK54" s="908"/>
      <c r="AL54" s="908"/>
      <c r="AM54" s="908"/>
      <c r="AN54" s="908"/>
      <c r="AO54" s="908"/>
      <c r="AP54" s="908"/>
      <c r="AQ54" s="908"/>
      <c r="AR54" s="908"/>
      <c r="AS54" s="908"/>
      <c r="AT54" s="908"/>
      <c r="AU54" s="908"/>
      <c r="AV54" s="908"/>
      <c r="AW54" s="908"/>
      <c r="AX54" s="908"/>
      <c r="AY54" s="908"/>
      <c r="AZ54" s="908"/>
      <c r="BA54" s="908"/>
      <c r="BB54" s="908"/>
      <c r="BC54" s="908"/>
      <c r="BD54" s="908"/>
    </row>
    <row r="55" spans="2:56" ht="45" customHeight="1" x14ac:dyDescent="0.25">
      <c r="B55" s="915">
        <v>52</v>
      </c>
      <c r="C55" s="916" t="s">
        <v>3833</v>
      </c>
      <c r="D55" s="916" t="s">
        <v>461</v>
      </c>
      <c r="E55" s="916" t="s">
        <v>3834</v>
      </c>
      <c r="F55" s="916"/>
      <c r="G55" s="916" t="s">
        <v>2743</v>
      </c>
      <c r="H55" s="916" t="s">
        <v>2752</v>
      </c>
      <c r="I55" s="916" t="s">
        <v>3835</v>
      </c>
      <c r="J55" s="916" t="s">
        <v>999</v>
      </c>
      <c r="K55" s="916">
        <v>6230426571</v>
      </c>
      <c r="L55" s="916" t="s">
        <v>3836</v>
      </c>
      <c r="M55" s="940"/>
      <c r="N55" s="940"/>
      <c r="O55" s="915">
        <v>802</v>
      </c>
      <c r="P55" s="915">
        <v>878</v>
      </c>
      <c r="Q55" s="915">
        <v>895</v>
      </c>
      <c r="R55" s="915">
        <v>760</v>
      </c>
      <c r="S55" s="917">
        <f>SUM(M55:R55)</f>
        <v>3335</v>
      </c>
      <c r="T55" s="919">
        <f t="shared" si="2"/>
        <v>111.16666666666666</v>
      </c>
      <c r="U55" s="919" t="s">
        <v>3590</v>
      </c>
      <c r="V55" s="919" t="s">
        <v>3788</v>
      </c>
      <c r="W55" s="918" t="s">
        <v>213</v>
      </c>
      <c r="X55" s="918" t="s">
        <v>213</v>
      </c>
      <c r="Y55" s="926" t="s">
        <v>213</v>
      </c>
      <c r="Z55" s="918" t="s">
        <v>213</v>
      </c>
    </row>
    <row r="56" spans="2:56" ht="45" customHeight="1" x14ac:dyDescent="0.25">
      <c r="B56" s="915">
        <v>53</v>
      </c>
      <c r="C56" s="916" t="s">
        <v>3837</v>
      </c>
      <c r="D56" s="942" t="s">
        <v>3838</v>
      </c>
      <c r="E56" s="916" t="s">
        <v>3839</v>
      </c>
      <c r="F56" s="916"/>
      <c r="G56" s="916" t="s">
        <v>2751</v>
      </c>
      <c r="H56" s="916" t="s">
        <v>2752</v>
      </c>
      <c r="I56" s="916" t="s">
        <v>3840</v>
      </c>
      <c r="J56" s="916" t="s">
        <v>999</v>
      </c>
      <c r="K56" s="916">
        <v>7807860086</v>
      </c>
      <c r="L56" s="916" t="s">
        <v>3841</v>
      </c>
      <c r="M56" s="940"/>
      <c r="N56" s="940"/>
      <c r="O56" s="915"/>
      <c r="P56" s="915"/>
      <c r="Q56" s="915"/>
      <c r="R56" s="915" t="s">
        <v>2739</v>
      </c>
      <c r="S56" s="917">
        <f t="shared" si="1"/>
        <v>0</v>
      </c>
      <c r="T56" s="919">
        <f t="shared" si="2"/>
        <v>0</v>
      </c>
      <c r="U56" s="918" t="s">
        <v>213</v>
      </c>
      <c r="V56" s="918" t="s">
        <v>213</v>
      </c>
      <c r="W56" s="918" t="s">
        <v>213</v>
      </c>
      <c r="X56" s="920" t="s">
        <v>2740</v>
      </c>
      <c r="Y56" s="921">
        <v>15600</v>
      </c>
      <c r="Z56" s="922">
        <f>15600*12</f>
        <v>187200</v>
      </c>
    </row>
    <row r="57" spans="2:56" s="924" customFormat="1" ht="45" customHeight="1" x14ac:dyDescent="0.25">
      <c r="B57" s="915">
        <v>54</v>
      </c>
      <c r="C57" s="916" t="s">
        <v>3842</v>
      </c>
      <c r="D57" s="942" t="s">
        <v>3843</v>
      </c>
      <c r="E57" s="916" t="s">
        <v>356</v>
      </c>
      <c r="F57" s="916"/>
      <c r="G57" s="916" t="s">
        <v>2751</v>
      </c>
      <c r="H57" s="916" t="s">
        <v>2752</v>
      </c>
      <c r="I57" s="916" t="s">
        <v>3844</v>
      </c>
      <c r="J57" s="916" t="s">
        <v>999</v>
      </c>
      <c r="K57" s="916">
        <v>8894981810</v>
      </c>
      <c r="L57" s="916" t="s">
        <v>3845</v>
      </c>
      <c r="M57" s="940"/>
      <c r="N57" s="940"/>
      <c r="O57" s="915"/>
      <c r="P57" s="915">
        <v>597</v>
      </c>
      <c r="Q57" s="915">
        <v>569</v>
      </c>
      <c r="R57" s="915">
        <v>509</v>
      </c>
      <c r="S57" s="917">
        <f t="shared" si="1"/>
        <v>1166</v>
      </c>
      <c r="T57" s="919">
        <f t="shared" si="2"/>
        <v>38.866666666666667</v>
      </c>
      <c r="U57" s="918" t="s">
        <v>213</v>
      </c>
      <c r="V57" s="918" t="s">
        <v>213</v>
      </c>
      <c r="W57" s="918" t="s">
        <v>213</v>
      </c>
      <c r="X57" s="920" t="s">
        <v>2740</v>
      </c>
      <c r="Y57" s="921">
        <v>15600</v>
      </c>
      <c r="Z57" s="922">
        <f>15600*12</f>
        <v>187200</v>
      </c>
      <c r="AA57" s="908"/>
      <c r="AB57" s="908"/>
      <c r="AC57" s="908"/>
      <c r="AD57" s="908"/>
      <c r="AE57" s="908"/>
      <c r="AF57" s="908"/>
      <c r="AG57" s="908"/>
      <c r="AH57" s="908"/>
      <c r="AI57" s="908"/>
      <c r="AJ57" s="908"/>
      <c r="AK57" s="908"/>
      <c r="AL57" s="908"/>
      <c r="AM57" s="908"/>
      <c r="AN57" s="908"/>
      <c r="AO57" s="908"/>
      <c r="AP57" s="908"/>
      <c r="AQ57" s="908"/>
      <c r="AR57" s="908"/>
      <c r="AS57" s="908"/>
      <c r="AT57" s="908"/>
      <c r="AU57" s="908"/>
      <c r="AV57" s="908"/>
      <c r="AW57" s="908"/>
      <c r="AX57" s="908"/>
      <c r="AY57" s="908"/>
      <c r="AZ57" s="908"/>
      <c r="BA57" s="908"/>
      <c r="BB57" s="908"/>
      <c r="BC57" s="908"/>
      <c r="BD57" s="908"/>
    </row>
    <row r="58" spans="2:56" s="924" customFormat="1" ht="45" customHeight="1" x14ac:dyDescent="0.25">
      <c r="B58" s="915">
        <v>55</v>
      </c>
      <c r="C58" s="916" t="s">
        <v>3846</v>
      </c>
      <c r="D58" s="942" t="s">
        <v>3847</v>
      </c>
      <c r="E58" s="916" t="s">
        <v>3848</v>
      </c>
      <c r="F58" s="916"/>
      <c r="G58" s="916" t="s">
        <v>2751</v>
      </c>
      <c r="H58" s="916" t="s">
        <v>2752</v>
      </c>
      <c r="I58" s="916" t="s">
        <v>3849</v>
      </c>
      <c r="J58" s="916" t="s">
        <v>999</v>
      </c>
      <c r="K58" s="916">
        <v>8627855090</v>
      </c>
      <c r="L58" s="916" t="s">
        <v>3850</v>
      </c>
      <c r="M58" s="940"/>
      <c r="N58" s="940"/>
      <c r="O58" s="915">
        <v>602</v>
      </c>
      <c r="P58" s="915">
        <v>717</v>
      </c>
      <c r="Q58" s="915">
        <v>679</v>
      </c>
      <c r="R58" s="915">
        <v>592</v>
      </c>
      <c r="S58" s="917">
        <f>SUM(M58:R58)</f>
        <v>2590</v>
      </c>
      <c r="T58" s="919">
        <f t="shared" si="2"/>
        <v>86.333333333333329</v>
      </c>
      <c r="U58" s="918" t="s">
        <v>213</v>
      </c>
      <c r="V58" s="918" t="s">
        <v>213</v>
      </c>
      <c r="W58" s="918" t="s">
        <v>213</v>
      </c>
      <c r="X58" s="920" t="s">
        <v>2740</v>
      </c>
      <c r="Y58" s="921">
        <v>15600</v>
      </c>
      <c r="Z58" s="922">
        <f>15600*12</f>
        <v>187200</v>
      </c>
      <c r="AA58" s="908"/>
      <c r="AB58" s="908"/>
      <c r="AC58" s="908"/>
      <c r="AD58" s="908"/>
      <c r="AE58" s="908"/>
      <c r="AF58" s="908"/>
      <c r="AG58" s="908"/>
      <c r="AH58" s="908"/>
      <c r="AI58" s="908"/>
      <c r="AJ58" s="908"/>
      <c r="AK58" s="908"/>
      <c r="AL58" s="908"/>
      <c r="AM58" s="908"/>
      <c r="AN58" s="908"/>
      <c r="AO58" s="908"/>
      <c r="AP58" s="908"/>
      <c r="AQ58" s="908"/>
      <c r="AR58" s="908"/>
      <c r="AS58" s="908"/>
      <c r="AT58" s="908"/>
      <c r="AU58" s="908"/>
      <c r="AV58" s="908"/>
      <c r="AW58" s="908"/>
      <c r="AX58" s="908"/>
      <c r="AY58" s="908"/>
      <c r="AZ58" s="908"/>
      <c r="BA58" s="908"/>
      <c r="BB58" s="908"/>
      <c r="BC58" s="908"/>
      <c r="BD58" s="908"/>
    </row>
    <row r="59" spans="2:56" s="924" customFormat="1" ht="45" customHeight="1" x14ac:dyDescent="0.25">
      <c r="B59" s="915">
        <v>56</v>
      </c>
      <c r="C59" s="943" t="s">
        <v>3851</v>
      </c>
      <c r="D59" s="943" t="s">
        <v>2570</v>
      </c>
      <c r="E59" s="943" t="s">
        <v>3852</v>
      </c>
      <c r="F59" s="943"/>
      <c r="G59" s="943" t="s">
        <v>2751</v>
      </c>
      <c r="H59" s="943" t="s">
        <v>2752</v>
      </c>
      <c r="I59" s="943" t="s">
        <v>3853</v>
      </c>
      <c r="J59" s="943" t="s">
        <v>999</v>
      </c>
      <c r="K59" s="943">
        <v>9264404143</v>
      </c>
      <c r="L59" s="943" t="s">
        <v>3854</v>
      </c>
      <c r="M59" s="940"/>
      <c r="N59" s="940"/>
      <c r="O59" s="915"/>
      <c r="P59" s="915">
        <v>524</v>
      </c>
      <c r="Q59" s="915"/>
      <c r="R59" s="915" t="s">
        <v>2739</v>
      </c>
      <c r="S59" s="944">
        <f t="shared" si="1"/>
        <v>524</v>
      </c>
      <c r="T59" s="919">
        <f t="shared" si="2"/>
        <v>17.466666666666665</v>
      </c>
      <c r="U59" s="918" t="s">
        <v>213</v>
      </c>
      <c r="V59" s="918" t="s">
        <v>213</v>
      </c>
      <c r="W59" s="918" t="s">
        <v>213</v>
      </c>
      <c r="X59" s="920" t="s">
        <v>2740</v>
      </c>
      <c r="Y59" s="921">
        <v>15600</v>
      </c>
      <c r="Z59" s="922">
        <f>15600*12</f>
        <v>187200</v>
      </c>
      <c r="AA59" s="908"/>
      <c r="AB59" s="908"/>
      <c r="AC59" s="908"/>
      <c r="AD59" s="908"/>
      <c r="AE59" s="908"/>
      <c r="AF59" s="908"/>
      <c r="AG59" s="908"/>
      <c r="AH59" s="908"/>
      <c r="AI59" s="908"/>
      <c r="AJ59" s="908"/>
      <c r="AK59" s="908"/>
      <c r="AL59" s="908"/>
      <c r="AM59" s="908"/>
      <c r="AN59" s="908"/>
      <c r="AO59" s="908"/>
      <c r="AP59" s="908"/>
      <c r="AQ59" s="908"/>
      <c r="AR59" s="908"/>
      <c r="AS59" s="908"/>
      <c r="AT59" s="908"/>
      <c r="AU59" s="908"/>
      <c r="AV59" s="908"/>
      <c r="AW59" s="908"/>
      <c r="AX59" s="908"/>
      <c r="AY59" s="908"/>
      <c r="AZ59" s="908"/>
      <c r="BA59" s="908"/>
      <c r="BB59" s="908"/>
      <c r="BC59" s="908"/>
      <c r="BD59" s="908"/>
    </row>
    <row r="60" spans="2:56" ht="24.95" customHeight="1" x14ac:dyDescent="0.25">
      <c r="B60" s="945"/>
      <c r="C60" s="946"/>
      <c r="D60" s="947"/>
      <c r="E60" s="946"/>
      <c r="F60" s="946"/>
      <c r="G60" s="946"/>
      <c r="H60" s="946"/>
      <c r="I60" s="945"/>
      <c r="J60" s="945"/>
      <c r="K60" s="945"/>
      <c r="L60" s="945"/>
      <c r="M60" s="948"/>
      <c r="N60" s="948"/>
      <c r="O60" s="948"/>
      <c r="P60" s="948"/>
      <c r="Q60" s="948"/>
      <c r="R60" s="948"/>
      <c r="S60" s="948"/>
      <c r="T60" s="949"/>
      <c r="U60" s="949"/>
      <c r="V60" s="949"/>
      <c r="W60" s="949"/>
      <c r="X60" s="950"/>
      <c r="Y60" s="951"/>
      <c r="Z60" s="946"/>
    </row>
  </sheetData>
  <mergeCells count="1">
    <mergeCell ref="B1:Z1"/>
  </mergeCells>
  <pageMargins left="0.23622047244094491" right="0.23622047244094491" top="0.39370078740157483" bottom="0.27" header="0.31496062992125984" footer="0.22"/>
  <pageSetup paperSize="5" scale="65" fitToHeight="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"/>
  <sheetViews>
    <sheetView zoomScaleNormal="100" workbookViewId="0">
      <selection activeCell="O11" sqref="O11"/>
    </sheetView>
  </sheetViews>
  <sheetFormatPr defaultRowHeight="15" x14ac:dyDescent="0.25"/>
  <cols>
    <col min="1" max="1" width="4.140625" customWidth="1"/>
    <col min="3" max="3" width="18.7109375" customWidth="1"/>
    <col min="4" max="4" width="17.7109375" customWidth="1"/>
    <col min="5" max="5" width="17" customWidth="1"/>
    <col min="6" max="6" width="14" customWidth="1"/>
    <col min="7" max="7" width="15" customWidth="1"/>
    <col min="8" max="8" width="8" customWidth="1"/>
    <col min="9" max="9" width="6" customWidth="1"/>
    <col min="10" max="12" width="7.140625" customWidth="1"/>
    <col min="13" max="13" width="7.42578125" customWidth="1"/>
    <col min="16" max="16" width="7.5703125" customWidth="1"/>
    <col min="17" max="17" width="32.5703125" customWidth="1"/>
    <col min="18" max="18" width="19.85546875" customWidth="1"/>
  </cols>
  <sheetData>
    <row r="1" spans="2:18" ht="82.5" customHeight="1" x14ac:dyDescent="0.25">
      <c r="B1" s="331" t="s">
        <v>2310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</row>
    <row r="2" spans="2:18" x14ac:dyDescent="0.25">
      <c r="Q2" s="267"/>
    </row>
    <row r="3" spans="2:18" x14ac:dyDescent="0.25">
      <c r="Q3" s="267"/>
    </row>
    <row r="4" spans="2:18" ht="64.5" thickBot="1" x14ac:dyDescent="0.3">
      <c r="B4" s="333" t="s">
        <v>1</v>
      </c>
      <c r="C4" s="333" t="s">
        <v>1420</v>
      </c>
      <c r="D4" s="333" t="s">
        <v>4</v>
      </c>
      <c r="E4" s="333" t="s">
        <v>5</v>
      </c>
      <c r="F4" s="333" t="s">
        <v>7</v>
      </c>
      <c r="G4" s="333" t="s">
        <v>2311</v>
      </c>
      <c r="H4" s="333" t="s">
        <v>2312</v>
      </c>
      <c r="I4" s="333" t="s">
        <v>2313</v>
      </c>
      <c r="J4" s="333" t="s">
        <v>2314</v>
      </c>
      <c r="K4" s="333" t="s">
        <v>2315</v>
      </c>
      <c r="L4" s="333" t="s">
        <v>2316</v>
      </c>
      <c r="M4" s="333" t="s">
        <v>1318</v>
      </c>
      <c r="N4" s="333" t="s">
        <v>2317</v>
      </c>
      <c r="O4" s="334" t="s">
        <v>1320</v>
      </c>
      <c r="P4" s="334" t="s">
        <v>1321</v>
      </c>
      <c r="Q4" s="334" t="s">
        <v>2318</v>
      </c>
      <c r="R4" s="580" t="s">
        <v>2319</v>
      </c>
    </row>
    <row r="5" spans="2:18" ht="15.75" thickBot="1" x14ac:dyDescent="0.3">
      <c r="B5" s="364" t="s">
        <v>1324</v>
      </c>
      <c r="C5" s="365">
        <v>34</v>
      </c>
      <c r="D5" s="581"/>
      <c r="E5" s="365"/>
      <c r="F5" s="365"/>
      <c r="G5" s="365"/>
      <c r="H5" s="365"/>
      <c r="I5" s="365"/>
      <c r="J5" s="365"/>
      <c r="K5" s="365"/>
      <c r="L5" s="365"/>
      <c r="M5" s="365"/>
      <c r="N5" s="446">
        <v>12</v>
      </c>
      <c r="O5" s="369">
        <v>1</v>
      </c>
      <c r="P5" s="370">
        <v>0</v>
      </c>
      <c r="Q5" s="582">
        <v>8</v>
      </c>
      <c r="R5" s="583">
        <v>3</v>
      </c>
    </row>
    <row r="6" spans="2:18" x14ac:dyDescent="0.25">
      <c r="B6" s="516">
        <v>1</v>
      </c>
      <c r="C6" s="584" t="s">
        <v>2320</v>
      </c>
      <c r="D6" s="584" t="s">
        <v>2321</v>
      </c>
      <c r="E6" s="584" t="s">
        <v>2322</v>
      </c>
      <c r="F6" s="585">
        <v>9882412728</v>
      </c>
      <c r="G6" s="586">
        <v>673652714466</v>
      </c>
      <c r="H6" s="449">
        <v>1139</v>
      </c>
      <c r="I6" s="449">
        <v>662</v>
      </c>
      <c r="J6" s="449" t="s">
        <v>282</v>
      </c>
      <c r="K6" s="449" t="s">
        <v>282</v>
      </c>
      <c r="L6" s="449" t="s">
        <v>282</v>
      </c>
      <c r="M6" s="587">
        <f>SUM(H6:L6)/6075*100</f>
        <v>29.646090534979425</v>
      </c>
      <c r="N6" s="523"/>
      <c r="O6" s="523"/>
      <c r="P6" s="523"/>
      <c r="Q6" s="523"/>
      <c r="R6" s="264"/>
    </row>
    <row r="7" spans="2:18" ht="39" customHeight="1" x14ac:dyDescent="0.25">
      <c r="B7" s="11">
        <v>2</v>
      </c>
      <c r="C7" s="588" t="s">
        <v>2323</v>
      </c>
      <c r="D7" s="589" t="s">
        <v>2324</v>
      </c>
      <c r="E7" s="589" t="s">
        <v>1825</v>
      </c>
      <c r="F7" s="16">
        <v>8383070494</v>
      </c>
      <c r="G7" s="15">
        <v>549059995755</v>
      </c>
      <c r="H7" s="18">
        <v>1373</v>
      </c>
      <c r="I7" s="18">
        <v>818</v>
      </c>
      <c r="J7" s="18">
        <v>857</v>
      </c>
      <c r="K7" s="18">
        <v>977</v>
      </c>
      <c r="L7" s="18">
        <v>714</v>
      </c>
      <c r="M7" s="587">
        <f t="shared" ref="M7:M33" si="0">SUM(H7:L7)/6075*100</f>
        <v>78.008230452674894</v>
      </c>
      <c r="N7" s="530" t="s">
        <v>1713</v>
      </c>
      <c r="O7" s="17"/>
      <c r="P7" s="17"/>
      <c r="Q7" s="531" t="s">
        <v>2325</v>
      </c>
      <c r="R7" s="21"/>
    </row>
    <row r="8" spans="2:18" ht="24" x14ac:dyDescent="0.25">
      <c r="B8" s="516">
        <v>3</v>
      </c>
      <c r="C8" s="590" t="s">
        <v>2326</v>
      </c>
      <c r="D8" s="589" t="s">
        <v>2327</v>
      </c>
      <c r="E8" s="589" t="s">
        <v>2328</v>
      </c>
      <c r="F8" s="16">
        <v>8307859759</v>
      </c>
      <c r="G8" s="15">
        <v>994155516177</v>
      </c>
      <c r="H8" s="18">
        <v>1376</v>
      </c>
      <c r="I8" s="18">
        <v>788</v>
      </c>
      <c r="J8" s="18">
        <v>891</v>
      </c>
      <c r="K8" s="18">
        <v>1024</v>
      </c>
      <c r="L8" s="18" t="s">
        <v>282</v>
      </c>
      <c r="M8" s="587">
        <f t="shared" si="0"/>
        <v>67.144032921810705</v>
      </c>
      <c r="N8" s="530" t="s">
        <v>1713</v>
      </c>
      <c r="O8" s="17"/>
      <c r="P8" s="17"/>
      <c r="Q8" s="531" t="s">
        <v>2325</v>
      </c>
      <c r="R8" s="21"/>
    </row>
    <row r="9" spans="2:18" ht="24" x14ac:dyDescent="0.25">
      <c r="B9" s="11">
        <v>4</v>
      </c>
      <c r="C9" s="589" t="s">
        <v>2329</v>
      </c>
      <c r="D9" s="589" t="s">
        <v>2330</v>
      </c>
      <c r="E9" s="589" t="s">
        <v>2331</v>
      </c>
      <c r="F9" s="16">
        <v>9306598884</v>
      </c>
      <c r="G9" s="15">
        <v>771893794277</v>
      </c>
      <c r="H9" s="18">
        <v>1166</v>
      </c>
      <c r="I9" s="18" t="s">
        <v>282</v>
      </c>
      <c r="J9" s="18" t="s">
        <v>282</v>
      </c>
      <c r="K9" s="18">
        <v>747</v>
      </c>
      <c r="L9" s="18" t="s">
        <v>282</v>
      </c>
      <c r="M9" s="587">
        <f t="shared" si="0"/>
        <v>31.489711934156379</v>
      </c>
      <c r="N9" s="17"/>
      <c r="O9" s="17"/>
      <c r="P9" s="17"/>
      <c r="Q9" s="17"/>
      <c r="R9" s="21"/>
    </row>
    <row r="10" spans="2:18" ht="24" x14ac:dyDescent="0.25">
      <c r="B10" s="516">
        <v>5</v>
      </c>
      <c r="C10" s="588" t="s">
        <v>2332</v>
      </c>
      <c r="D10" s="589" t="s">
        <v>2333</v>
      </c>
      <c r="E10" s="589" t="s">
        <v>2334</v>
      </c>
      <c r="F10" s="16">
        <v>9015232665</v>
      </c>
      <c r="G10" s="15">
        <v>864424364789</v>
      </c>
      <c r="H10" s="18">
        <v>1154</v>
      </c>
      <c r="I10" s="591" t="s">
        <v>282</v>
      </c>
      <c r="J10" s="18">
        <v>693</v>
      </c>
      <c r="K10" s="18">
        <v>817</v>
      </c>
      <c r="L10" s="18">
        <v>586</v>
      </c>
      <c r="M10" s="587">
        <f t="shared" si="0"/>
        <v>53.497942386831276</v>
      </c>
      <c r="N10" s="17"/>
      <c r="O10" s="17"/>
      <c r="P10" s="17"/>
      <c r="Q10" s="531" t="s">
        <v>2325</v>
      </c>
      <c r="R10" s="21"/>
    </row>
    <row r="11" spans="2:18" x14ac:dyDescent="0.25">
      <c r="B11" s="11">
        <v>6</v>
      </c>
      <c r="C11" s="589" t="s">
        <v>2335</v>
      </c>
      <c r="D11" s="589" t="s">
        <v>2336</v>
      </c>
      <c r="E11" s="589" t="s">
        <v>2337</v>
      </c>
      <c r="F11" s="16">
        <v>8091141376</v>
      </c>
      <c r="G11" s="15">
        <v>988074182446</v>
      </c>
      <c r="H11" s="18">
        <v>1302</v>
      </c>
      <c r="I11" s="18">
        <v>769</v>
      </c>
      <c r="J11" s="18" t="s">
        <v>282</v>
      </c>
      <c r="K11" s="18">
        <v>836</v>
      </c>
      <c r="L11" s="18" t="s">
        <v>282</v>
      </c>
      <c r="M11" s="587">
        <f t="shared" si="0"/>
        <v>47.851851851851848</v>
      </c>
      <c r="N11" s="17"/>
      <c r="O11" s="17"/>
      <c r="P11" s="17"/>
      <c r="Q11" s="17"/>
      <c r="R11" s="21"/>
    </row>
    <row r="12" spans="2:18" x14ac:dyDescent="0.25">
      <c r="B12" s="516">
        <v>7</v>
      </c>
      <c r="C12" s="589" t="s">
        <v>2338</v>
      </c>
      <c r="D12" s="589" t="s">
        <v>2339</v>
      </c>
      <c r="E12" s="589" t="s">
        <v>2340</v>
      </c>
      <c r="F12" s="16">
        <v>9499472331</v>
      </c>
      <c r="G12" s="15">
        <v>978473820609</v>
      </c>
      <c r="H12" s="18">
        <v>1194</v>
      </c>
      <c r="I12" s="18" t="s">
        <v>282</v>
      </c>
      <c r="J12" s="18" t="s">
        <v>282</v>
      </c>
      <c r="K12" s="18" t="s">
        <v>282</v>
      </c>
      <c r="L12" s="18" t="s">
        <v>282</v>
      </c>
      <c r="M12" s="587">
        <f t="shared" si="0"/>
        <v>19.654320987654323</v>
      </c>
      <c r="N12" s="17"/>
      <c r="O12" s="17"/>
      <c r="P12" s="17"/>
      <c r="Q12" s="17"/>
      <c r="R12" s="21"/>
    </row>
    <row r="13" spans="2:18" x14ac:dyDescent="0.25">
      <c r="B13" s="11">
        <v>8</v>
      </c>
      <c r="C13" s="589" t="s">
        <v>2341</v>
      </c>
      <c r="D13" s="589" t="s">
        <v>2342</v>
      </c>
      <c r="E13" s="589" t="s">
        <v>2343</v>
      </c>
      <c r="F13" s="16" t="s">
        <v>294</v>
      </c>
      <c r="G13" s="15">
        <v>896870227802</v>
      </c>
      <c r="H13" s="18">
        <v>1166</v>
      </c>
      <c r="I13" s="18">
        <v>554</v>
      </c>
      <c r="J13" s="18" t="s">
        <v>282</v>
      </c>
      <c r="K13" s="18">
        <v>774</v>
      </c>
      <c r="L13" s="18">
        <v>537</v>
      </c>
      <c r="M13" s="587">
        <f t="shared" si="0"/>
        <v>49.893004115226333</v>
      </c>
      <c r="N13" s="17"/>
      <c r="O13" s="17"/>
      <c r="P13" s="17"/>
      <c r="Q13" s="17"/>
      <c r="R13" s="21"/>
    </row>
    <row r="14" spans="2:18" ht="24" x14ac:dyDescent="0.25">
      <c r="B14" s="516">
        <v>9</v>
      </c>
      <c r="C14" s="588" t="s">
        <v>2344</v>
      </c>
      <c r="D14" s="589" t="s">
        <v>2345</v>
      </c>
      <c r="E14" s="589" t="s">
        <v>2346</v>
      </c>
      <c r="F14" s="16">
        <v>9580823992</v>
      </c>
      <c r="G14" s="15">
        <v>519564880365</v>
      </c>
      <c r="H14" s="18">
        <v>1179</v>
      </c>
      <c r="I14" s="18">
        <v>636</v>
      </c>
      <c r="J14" s="18">
        <v>693</v>
      </c>
      <c r="K14" s="18">
        <v>776</v>
      </c>
      <c r="L14" s="18" t="s">
        <v>282</v>
      </c>
      <c r="M14" s="587">
        <f t="shared" si="0"/>
        <v>54.057613168724281</v>
      </c>
      <c r="N14" s="530" t="s">
        <v>1713</v>
      </c>
      <c r="O14" s="17"/>
      <c r="P14" s="17"/>
      <c r="Q14" s="531" t="s">
        <v>2325</v>
      </c>
      <c r="R14" s="21"/>
    </row>
    <row r="15" spans="2:18" x14ac:dyDescent="0.25">
      <c r="B15" s="11">
        <v>10</v>
      </c>
      <c r="C15" s="589" t="s">
        <v>2347</v>
      </c>
      <c r="D15" s="584" t="s">
        <v>2348</v>
      </c>
      <c r="E15" s="589" t="s">
        <v>1943</v>
      </c>
      <c r="F15" s="16">
        <v>9996933825</v>
      </c>
      <c r="G15" s="15">
        <v>332439331718</v>
      </c>
      <c r="H15" s="18">
        <v>1139</v>
      </c>
      <c r="I15" s="18">
        <v>633</v>
      </c>
      <c r="J15" s="18">
        <v>706</v>
      </c>
      <c r="K15" s="18" t="s">
        <v>282</v>
      </c>
      <c r="L15" s="18" t="s">
        <v>282</v>
      </c>
      <c r="M15" s="587">
        <f t="shared" si="0"/>
        <v>40.79012345679012</v>
      </c>
      <c r="N15" s="17"/>
      <c r="O15" s="17"/>
      <c r="P15" s="17"/>
      <c r="Q15" s="17"/>
      <c r="R15" s="21"/>
    </row>
    <row r="16" spans="2:18" x14ac:dyDescent="0.25">
      <c r="B16" s="516">
        <v>11</v>
      </c>
      <c r="C16" s="589" t="s">
        <v>2349</v>
      </c>
      <c r="D16" s="589" t="s">
        <v>2350</v>
      </c>
      <c r="E16" s="589" t="s">
        <v>2351</v>
      </c>
      <c r="F16" s="16">
        <v>9015267367</v>
      </c>
      <c r="G16" s="15">
        <v>535127816174</v>
      </c>
      <c r="H16" s="18">
        <v>1096</v>
      </c>
      <c r="I16" s="18" t="s">
        <v>282</v>
      </c>
      <c r="J16" s="18" t="s">
        <v>282</v>
      </c>
      <c r="K16" s="18" t="s">
        <v>282</v>
      </c>
      <c r="L16" s="18" t="s">
        <v>282</v>
      </c>
      <c r="M16" s="587">
        <f t="shared" si="0"/>
        <v>18.041152263374485</v>
      </c>
      <c r="N16" s="17"/>
      <c r="O16" s="17"/>
      <c r="P16" s="17"/>
      <c r="Q16" s="17"/>
      <c r="R16" s="21"/>
    </row>
    <row r="17" spans="2:18" ht="30" x14ac:dyDescent="0.25">
      <c r="B17" s="11">
        <v>12</v>
      </c>
      <c r="C17" s="588" t="s">
        <v>2352</v>
      </c>
      <c r="D17" s="589" t="s">
        <v>2353</v>
      </c>
      <c r="E17" s="589" t="s">
        <v>1744</v>
      </c>
      <c r="F17" s="16">
        <v>8708037562</v>
      </c>
      <c r="G17" s="15">
        <v>950706402104</v>
      </c>
      <c r="H17" s="18">
        <v>1172</v>
      </c>
      <c r="I17" s="18">
        <v>604</v>
      </c>
      <c r="J17" s="18">
        <v>692</v>
      </c>
      <c r="K17" s="18">
        <v>721</v>
      </c>
      <c r="L17" s="18">
        <v>584</v>
      </c>
      <c r="M17" s="587">
        <f t="shared" si="0"/>
        <v>62.106995884773667</v>
      </c>
      <c r="N17" s="530" t="s">
        <v>1713</v>
      </c>
      <c r="O17" s="17"/>
      <c r="P17" s="17"/>
      <c r="Q17" s="592"/>
      <c r="R17" s="299" t="s">
        <v>2354</v>
      </c>
    </row>
    <row r="18" spans="2:18" ht="24" x14ac:dyDescent="0.25">
      <c r="B18" s="516">
        <v>13</v>
      </c>
      <c r="C18" s="589" t="s">
        <v>2355</v>
      </c>
      <c r="D18" s="589" t="s">
        <v>2356</v>
      </c>
      <c r="E18" s="589" t="s">
        <v>2357</v>
      </c>
      <c r="F18" s="16">
        <v>6206323049</v>
      </c>
      <c r="G18" s="15">
        <v>731412854456</v>
      </c>
      <c r="H18" s="18">
        <v>1272</v>
      </c>
      <c r="I18" s="18">
        <v>660</v>
      </c>
      <c r="J18" s="18" t="s">
        <v>282</v>
      </c>
      <c r="K18" s="18">
        <v>837</v>
      </c>
      <c r="L18" s="18" t="s">
        <v>282</v>
      </c>
      <c r="M18" s="587">
        <f t="shared" si="0"/>
        <v>45.580246913580247</v>
      </c>
      <c r="N18" s="17"/>
      <c r="O18" s="17"/>
      <c r="P18" s="17"/>
      <c r="Q18" s="17"/>
      <c r="R18" s="21"/>
    </row>
    <row r="19" spans="2:18" x14ac:dyDescent="0.25">
      <c r="B19" s="11">
        <v>14</v>
      </c>
      <c r="C19" s="589" t="s">
        <v>2358</v>
      </c>
      <c r="D19" s="589" t="s">
        <v>2359</v>
      </c>
      <c r="E19" s="589" t="s">
        <v>538</v>
      </c>
      <c r="F19" s="16">
        <v>8307198227</v>
      </c>
      <c r="G19" s="15">
        <v>549948803500</v>
      </c>
      <c r="H19" s="18">
        <v>1137</v>
      </c>
      <c r="I19" s="18">
        <v>754</v>
      </c>
      <c r="J19" s="18">
        <v>773</v>
      </c>
      <c r="K19" s="18">
        <v>954</v>
      </c>
      <c r="L19" s="18">
        <v>603</v>
      </c>
      <c r="M19" s="587">
        <f t="shared" si="0"/>
        <v>69.481481481481481</v>
      </c>
      <c r="N19" s="530" t="s">
        <v>1713</v>
      </c>
      <c r="O19" s="17"/>
      <c r="P19" s="17"/>
      <c r="Q19" s="17"/>
      <c r="R19" s="21"/>
    </row>
    <row r="20" spans="2:18" ht="24" x14ac:dyDescent="0.25">
      <c r="B20" s="516">
        <v>15</v>
      </c>
      <c r="C20" s="589" t="s">
        <v>2360</v>
      </c>
      <c r="D20" s="589" t="s">
        <v>2361</v>
      </c>
      <c r="E20" s="589" t="s">
        <v>2362</v>
      </c>
      <c r="F20" s="16">
        <v>8607869508</v>
      </c>
      <c r="G20" s="15">
        <v>943473805650</v>
      </c>
      <c r="H20" s="18">
        <v>1076</v>
      </c>
      <c r="I20" s="18" t="s">
        <v>282</v>
      </c>
      <c r="J20" s="18" t="s">
        <v>282</v>
      </c>
      <c r="K20" s="18" t="s">
        <v>282</v>
      </c>
      <c r="L20" s="18" t="s">
        <v>282</v>
      </c>
      <c r="M20" s="587">
        <f t="shared" si="0"/>
        <v>17.7119341563786</v>
      </c>
      <c r="N20" s="17"/>
      <c r="O20" s="17"/>
      <c r="P20" s="17"/>
      <c r="Q20" s="17"/>
      <c r="R20" s="21"/>
    </row>
    <row r="21" spans="2:18" ht="24" x14ac:dyDescent="0.25">
      <c r="B21" s="11">
        <v>16</v>
      </c>
      <c r="C21" s="589" t="s">
        <v>2363</v>
      </c>
      <c r="D21" s="589" t="s">
        <v>2364</v>
      </c>
      <c r="E21" s="589" t="s">
        <v>2365</v>
      </c>
      <c r="F21" s="16">
        <v>8219698038</v>
      </c>
      <c r="G21" s="15">
        <v>645006351105</v>
      </c>
      <c r="H21" s="18">
        <v>1106</v>
      </c>
      <c r="I21" s="18">
        <v>609</v>
      </c>
      <c r="J21" s="18">
        <v>686</v>
      </c>
      <c r="K21" s="18" t="s">
        <v>282</v>
      </c>
      <c r="L21" s="18">
        <v>588</v>
      </c>
      <c r="M21" s="587">
        <f t="shared" si="0"/>
        <v>49.201646090534979</v>
      </c>
      <c r="N21" s="17"/>
      <c r="O21" s="17"/>
      <c r="P21" s="17"/>
      <c r="Q21" s="17"/>
      <c r="R21" s="21"/>
    </row>
    <row r="22" spans="2:18" ht="34.5" customHeight="1" x14ac:dyDescent="0.25">
      <c r="B22" s="516">
        <v>17</v>
      </c>
      <c r="C22" s="588" t="s">
        <v>2366</v>
      </c>
      <c r="D22" s="589" t="s">
        <v>2367</v>
      </c>
      <c r="E22" s="589" t="s">
        <v>2368</v>
      </c>
      <c r="F22" s="16">
        <v>6299727340</v>
      </c>
      <c r="G22" s="15">
        <v>695551792681</v>
      </c>
      <c r="H22" s="18">
        <v>1256</v>
      </c>
      <c r="I22" s="18">
        <v>658</v>
      </c>
      <c r="J22" s="18">
        <v>693</v>
      </c>
      <c r="K22" s="18">
        <v>858</v>
      </c>
      <c r="L22" s="18">
        <v>602</v>
      </c>
      <c r="M22" s="587">
        <f t="shared" si="0"/>
        <v>66.946502057613174</v>
      </c>
      <c r="N22" s="530" t="s">
        <v>1713</v>
      </c>
      <c r="O22" s="17"/>
      <c r="P22" s="17"/>
      <c r="Q22" s="531" t="s">
        <v>2325</v>
      </c>
      <c r="R22" s="21"/>
    </row>
    <row r="23" spans="2:18" ht="24" x14ac:dyDescent="0.25">
      <c r="B23" s="11">
        <v>18</v>
      </c>
      <c r="C23" s="589" t="s">
        <v>2369</v>
      </c>
      <c r="D23" s="589" t="s">
        <v>2370</v>
      </c>
      <c r="E23" s="589" t="s">
        <v>2371</v>
      </c>
      <c r="F23" s="16">
        <v>7903437181</v>
      </c>
      <c r="G23" s="15">
        <v>771080739672</v>
      </c>
      <c r="H23" s="18">
        <v>1072</v>
      </c>
      <c r="I23" s="18" t="s">
        <v>282</v>
      </c>
      <c r="J23" s="18" t="s">
        <v>282</v>
      </c>
      <c r="K23" s="18" t="s">
        <v>282</v>
      </c>
      <c r="L23" s="18" t="s">
        <v>282</v>
      </c>
      <c r="M23" s="587">
        <f t="shared" si="0"/>
        <v>17.646090534979425</v>
      </c>
      <c r="N23" s="17"/>
      <c r="O23" s="17"/>
      <c r="P23" s="17"/>
      <c r="Q23" s="17"/>
      <c r="R23" s="21"/>
    </row>
    <row r="24" spans="2:18" x14ac:dyDescent="0.25">
      <c r="B24" s="516">
        <v>19</v>
      </c>
      <c r="C24" s="589" t="s">
        <v>2372</v>
      </c>
      <c r="D24" s="589" t="s">
        <v>2373</v>
      </c>
      <c r="E24" s="589" t="s">
        <v>2374</v>
      </c>
      <c r="F24" s="16">
        <v>9817958413</v>
      </c>
      <c r="G24" s="15">
        <v>820115804206</v>
      </c>
      <c r="H24" s="18">
        <v>1260</v>
      </c>
      <c r="I24" s="18">
        <v>777</v>
      </c>
      <c r="J24" s="18" t="s">
        <v>282</v>
      </c>
      <c r="K24" s="18" t="s">
        <v>282</v>
      </c>
      <c r="L24" s="18" t="s">
        <v>282</v>
      </c>
      <c r="M24" s="587">
        <f t="shared" si="0"/>
        <v>33.53086419753086</v>
      </c>
      <c r="N24" s="17"/>
      <c r="O24" s="17"/>
      <c r="P24" s="17"/>
      <c r="Q24" s="17"/>
      <c r="R24" s="21"/>
    </row>
    <row r="25" spans="2:18" ht="34.5" customHeight="1" x14ac:dyDescent="0.25">
      <c r="B25" s="11">
        <v>20</v>
      </c>
      <c r="C25" s="588" t="s">
        <v>2375</v>
      </c>
      <c r="D25" s="589" t="s">
        <v>2376</v>
      </c>
      <c r="E25" s="589" t="s">
        <v>2377</v>
      </c>
      <c r="F25" s="16">
        <v>8708418901</v>
      </c>
      <c r="G25" s="15">
        <v>680984146091</v>
      </c>
      <c r="H25" s="18">
        <v>1268</v>
      </c>
      <c r="I25" s="18">
        <v>768</v>
      </c>
      <c r="J25" s="18">
        <v>760</v>
      </c>
      <c r="K25" s="18">
        <v>943</v>
      </c>
      <c r="L25" s="18">
        <v>695</v>
      </c>
      <c r="M25" s="587">
        <f t="shared" si="0"/>
        <v>72.987654320987644</v>
      </c>
      <c r="N25" s="530" t="s">
        <v>1713</v>
      </c>
      <c r="O25" s="17"/>
      <c r="P25" s="17"/>
      <c r="Q25" s="531" t="s">
        <v>2325</v>
      </c>
      <c r="R25" s="21"/>
    </row>
    <row r="26" spans="2:18" ht="30" x14ac:dyDescent="0.25">
      <c r="B26" s="516">
        <v>21</v>
      </c>
      <c r="C26" s="589" t="s">
        <v>2378</v>
      </c>
      <c r="D26" s="593" t="s">
        <v>250</v>
      </c>
      <c r="E26" s="589" t="s">
        <v>2379</v>
      </c>
      <c r="F26" s="16">
        <v>8168653824</v>
      </c>
      <c r="G26" s="15">
        <v>880856786607</v>
      </c>
      <c r="H26" s="18">
        <v>1132</v>
      </c>
      <c r="I26" s="18" t="s">
        <v>282</v>
      </c>
      <c r="J26" s="18">
        <v>723</v>
      </c>
      <c r="K26" s="18">
        <v>804</v>
      </c>
      <c r="L26" s="18">
        <v>604</v>
      </c>
      <c r="M26" s="587">
        <f t="shared" si="0"/>
        <v>53.711934156378604</v>
      </c>
      <c r="N26" s="17"/>
      <c r="O26" s="17"/>
      <c r="P26" s="17"/>
      <c r="Q26" s="17"/>
      <c r="R26" s="299" t="s">
        <v>2354</v>
      </c>
    </row>
    <row r="27" spans="2:18" x14ac:dyDescent="0.25">
      <c r="B27" s="11">
        <v>22</v>
      </c>
      <c r="C27" s="589" t="s">
        <v>2380</v>
      </c>
      <c r="D27" s="584" t="s">
        <v>2381</v>
      </c>
      <c r="E27" s="589" t="s">
        <v>2382</v>
      </c>
      <c r="F27" s="16">
        <v>8395857151</v>
      </c>
      <c r="G27" s="15">
        <v>515457475546</v>
      </c>
      <c r="H27" s="18">
        <v>1017</v>
      </c>
      <c r="I27" s="18" t="s">
        <v>282</v>
      </c>
      <c r="J27" s="18" t="s">
        <v>282</v>
      </c>
      <c r="K27" s="18" t="s">
        <v>282</v>
      </c>
      <c r="L27" s="18" t="s">
        <v>282</v>
      </c>
      <c r="M27" s="587">
        <f t="shared" si="0"/>
        <v>16.74074074074074</v>
      </c>
      <c r="N27" s="17"/>
      <c r="O27" s="17"/>
      <c r="P27" s="17"/>
      <c r="Q27" s="17"/>
      <c r="R27" s="21"/>
    </row>
    <row r="28" spans="2:18" ht="24" x14ac:dyDescent="0.25">
      <c r="B28" s="516">
        <v>23</v>
      </c>
      <c r="C28" s="589" t="s">
        <v>2383</v>
      </c>
      <c r="D28" s="589" t="s">
        <v>1370</v>
      </c>
      <c r="E28" s="589" t="s">
        <v>2384</v>
      </c>
      <c r="F28" s="16">
        <v>8882402552</v>
      </c>
      <c r="G28" s="15">
        <v>832226347699</v>
      </c>
      <c r="H28" s="18">
        <v>1073</v>
      </c>
      <c r="I28" s="18" t="s">
        <v>282</v>
      </c>
      <c r="J28" s="18" t="s">
        <v>282</v>
      </c>
      <c r="K28" s="18" t="s">
        <v>282</v>
      </c>
      <c r="L28" s="18" t="s">
        <v>282</v>
      </c>
      <c r="M28" s="587">
        <f t="shared" si="0"/>
        <v>17.662551440329217</v>
      </c>
      <c r="N28" s="17"/>
      <c r="O28" s="17"/>
      <c r="P28" s="17"/>
      <c r="Q28" s="17"/>
      <c r="R28" s="21"/>
    </row>
    <row r="29" spans="2:18" ht="24" x14ac:dyDescent="0.25">
      <c r="B29" s="11">
        <v>24</v>
      </c>
      <c r="C29" s="589" t="s">
        <v>2385</v>
      </c>
      <c r="D29" s="589" t="s">
        <v>2386</v>
      </c>
      <c r="E29" s="589" t="s">
        <v>1453</v>
      </c>
      <c r="F29" s="16">
        <v>7876779401</v>
      </c>
      <c r="G29" s="15">
        <v>716338538387</v>
      </c>
      <c r="H29" s="18">
        <v>1063</v>
      </c>
      <c r="I29" s="18" t="s">
        <v>282</v>
      </c>
      <c r="J29" s="18" t="s">
        <v>282</v>
      </c>
      <c r="K29" s="18" t="s">
        <v>282</v>
      </c>
      <c r="L29" s="18" t="s">
        <v>282</v>
      </c>
      <c r="M29" s="587">
        <f t="shared" si="0"/>
        <v>17.497942386831276</v>
      </c>
      <c r="N29" s="17"/>
      <c r="O29" s="17"/>
      <c r="P29" s="17"/>
      <c r="Q29" s="17"/>
      <c r="R29" s="21"/>
    </row>
    <row r="30" spans="2:18" x14ac:dyDescent="0.25">
      <c r="B30" s="516">
        <v>25</v>
      </c>
      <c r="C30" s="589" t="s">
        <v>2387</v>
      </c>
      <c r="D30" s="589" t="s">
        <v>2388</v>
      </c>
      <c r="E30" s="589" t="s">
        <v>2389</v>
      </c>
      <c r="F30" s="16">
        <v>9218034417</v>
      </c>
      <c r="G30" s="15">
        <v>801119426776</v>
      </c>
      <c r="H30" s="18">
        <v>1295</v>
      </c>
      <c r="I30" s="18" t="s">
        <v>282</v>
      </c>
      <c r="J30" s="18" t="s">
        <v>282</v>
      </c>
      <c r="K30" s="18" t="s">
        <v>282</v>
      </c>
      <c r="L30" s="18" t="s">
        <v>282</v>
      </c>
      <c r="M30" s="587">
        <f t="shared" si="0"/>
        <v>21.316872427983537</v>
      </c>
      <c r="N30" s="17"/>
      <c r="O30" s="17"/>
      <c r="P30" s="17"/>
      <c r="Q30" s="17"/>
      <c r="R30" s="21"/>
    </row>
    <row r="31" spans="2:18" x14ac:dyDescent="0.25">
      <c r="B31" s="11">
        <v>26</v>
      </c>
      <c r="C31" s="589" t="s">
        <v>2390</v>
      </c>
      <c r="D31" s="589" t="s">
        <v>2391</v>
      </c>
      <c r="E31" s="589" t="s">
        <v>2392</v>
      </c>
      <c r="F31" s="16">
        <v>7807641367</v>
      </c>
      <c r="G31" s="15">
        <v>414665111866</v>
      </c>
      <c r="H31" s="18">
        <v>1009</v>
      </c>
      <c r="I31" s="18" t="s">
        <v>282</v>
      </c>
      <c r="J31" s="18" t="s">
        <v>282</v>
      </c>
      <c r="K31" s="18" t="s">
        <v>282</v>
      </c>
      <c r="L31" s="18" t="s">
        <v>282</v>
      </c>
      <c r="M31" s="587">
        <f t="shared" si="0"/>
        <v>16.609053497942387</v>
      </c>
      <c r="N31" s="17"/>
      <c r="O31" s="17"/>
      <c r="P31" s="17"/>
      <c r="Q31" s="17"/>
      <c r="R31" s="21"/>
    </row>
    <row r="32" spans="2:18" x14ac:dyDescent="0.25">
      <c r="B32" s="516">
        <v>27</v>
      </c>
      <c r="C32" s="589" t="s">
        <v>2393</v>
      </c>
      <c r="D32" s="589" t="s">
        <v>2394</v>
      </c>
      <c r="E32" s="589" t="s">
        <v>2395</v>
      </c>
      <c r="F32" s="16">
        <v>8607166723</v>
      </c>
      <c r="G32" s="15">
        <v>224854458119</v>
      </c>
      <c r="H32" s="18">
        <v>1088</v>
      </c>
      <c r="I32" s="18" t="s">
        <v>282</v>
      </c>
      <c r="J32" s="18" t="s">
        <v>282</v>
      </c>
      <c r="K32" s="18" t="s">
        <v>282</v>
      </c>
      <c r="L32" s="594" t="s">
        <v>282</v>
      </c>
      <c r="M32" s="587">
        <f t="shared" si="0"/>
        <v>17.909465020576132</v>
      </c>
      <c r="N32" s="17"/>
      <c r="O32" s="17"/>
      <c r="P32" s="17"/>
      <c r="Q32" s="17"/>
      <c r="R32" s="21"/>
    </row>
    <row r="33" spans="2:18" ht="37.5" customHeight="1" x14ac:dyDescent="0.25">
      <c r="B33" s="11">
        <v>28</v>
      </c>
      <c r="C33" s="588" t="s">
        <v>2396</v>
      </c>
      <c r="D33" s="589" t="s">
        <v>987</v>
      </c>
      <c r="E33" s="589" t="s">
        <v>2244</v>
      </c>
      <c r="F33" s="16">
        <v>7206386836</v>
      </c>
      <c r="G33" s="15">
        <v>731243782093</v>
      </c>
      <c r="H33" s="18">
        <v>1164</v>
      </c>
      <c r="I33" s="18">
        <v>596</v>
      </c>
      <c r="J33" s="18">
        <v>724</v>
      </c>
      <c r="K33" s="18">
        <v>768</v>
      </c>
      <c r="L33" s="18">
        <v>587</v>
      </c>
      <c r="M33" s="587">
        <f t="shared" si="0"/>
        <v>63.193415637860085</v>
      </c>
      <c r="N33" s="530" t="s">
        <v>1713</v>
      </c>
      <c r="O33" s="17"/>
      <c r="P33" s="17"/>
      <c r="Q33" s="592"/>
      <c r="R33" s="299" t="s">
        <v>2354</v>
      </c>
    </row>
    <row r="34" spans="2:18" ht="27.75" customHeight="1" x14ac:dyDescent="0.25">
      <c r="B34" s="595">
        <v>29</v>
      </c>
      <c r="C34" s="588" t="s">
        <v>2397</v>
      </c>
      <c r="D34" s="589" t="s">
        <v>2398</v>
      </c>
      <c r="E34" s="589" t="s">
        <v>2399</v>
      </c>
      <c r="F34" s="16">
        <v>6307691420</v>
      </c>
      <c r="G34" s="15">
        <v>246836785112</v>
      </c>
      <c r="H34" s="18" t="s">
        <v>2189</v>
      </c>
      <c r="I34" s="18">
        <v>676</v>
      </c>
      <c r="J34" s="18">
        <v>667</v>
      </c>
      <c r="K34" s="18">
        <v>811</v>
      </c>
      <c r="L34" s="18">
        <v>647</v>
      </c>
      <c r="M34" s="587">
        <f>SUM(I34:L34)/4575*100</f>
        <v>61.224043715846996</v>
      </c>
      <c r="N34" s="530" t="s">
        <v>1713</v>
      </c>
      <c r="O34" s="17"/>
      <c r="P34" s="17"/>
      <c r="Q34" s="531" t="s">
        <v>2325</v>
      </c>
      <c r="R34" s="21"/>
    </row>
    <row r="35" spans="2:18" ht="22.5" customHeight="1" x14ac:dyDescent="0.25">
      <c r="B35" s="11">
        <v>30</v>
      </c>
      <c r="C35" s="589" t="s">
        <v>2400</v>
      </c>
      <c r="D35" s="589" t="s">
        <v>2401</v>
      </c>
      <c r="E35" s="589" t="s">
        <v>649</v>
      </c>
      <c r="F35" s="15">
        <v>9015230225</v>
      </c>
      <c r="G35" s="15">
        <v>875721199801</v>
      </c>
      <c r="H35" s="18" t="s">
        <v>2189</v>
      </c>
      <c r="I35" s="18">
        <v>697</v>
      </c>
      <c r="J35" s="18">
        <v>774</v>
      </c>
      <c r="K35" s="18" t="s">
        <v>282</v>
      </c>
      <c r="L35" s="18">
        <v>677</v>
      </c>
      <c r="M35" s="587">
        <f t="shared" ref="M35:M39" si="1">SUM(I35:L35)/4575*100</f>
        <v>46.950819672131146</v>
      </c>
      <c r="N35" s="17"/>
      <c r="O35" s="17"/>
      <c r="P35" s="17"/>
      <c r="Q35" s="17"/>
      <c r="R35" s="21"/>
    </row>
    <row r="36" spans="2:18" x14ac:dyDescent="0.25">
      <c r="B36" s="516">
        <v>31</v>
      </c>
      <c r="C36" s="589" t="s">
        <v>2402</v>
      </c>
      <c r="D36" s="589" t="s">
        <v>2403</v>
      </c>
      <c r="E36" s="589" t="s">
        <v>2404</v>
      </c>
      <c r="F36" s="16">
        <v>7496081260</v>
      </c>
      <c r="G36" s="15">
        <v>329579507291</v>
      </c>
      <c r="H36" s="18" t="s">
        <v>2189</v>
      </c>
      <c r="I36" s="18" t="s">
        <v>282</v>
      </c>
      <c r="J36" s="18" t="s">
        <v>282</v>
      </c>
      <c r="K36" s="18" t="s">
        <v>282</v>
      </c>
      <c r="L36" s="18">
        <v>584</v>
      </c>
      <c r="M36" s="587">
        <f t="shared" si="1"/>
        <v>12.765027322404372</v>
      </c>
      <c r="N36" s="17"/>
      <c r="O36" s="17"/>
      <c r="P36" s="17"/>
      <c r="Q36" s="17"/>
      <c r="R36" s="21"/>
    </row>
    <row r="37" spans="2:18" ht="24" x14ac:dyDescent="0.25">
      <c r="B37" s="11">
        <v>32</v>
      </c>
      <c r="C37" s="589" t="s">
        <v>2405</v>
      </c>
      <c r="D37" s="589" t="s">
        <v>2406</v>
      </c>
      <c r="E37" s="589" t="s">
        <v>371</v>
      </c>
      <c r="F37" s="16">
        <v>9027541898</v>
      </c>
      <c r="G37" s="15">
        <v>264976863103</v>
      </c>
      <c r="H37" s="18" t="s">
        <v>2189</v>
      </c>
      <c r="I37" s="18">
        <v>619</v>
      </c>
      <c r="J37" s="18">
        <v>658</v>
      </c>
      <c r="K37" s="18">
        <v>714</v>
      </c>
      <c r="L37" s="18" t="s">
        <v>282</v>
      </c>
      <c r="M37" s="587">
        <f t="shared" si="1"/>
        <v>43.519125683060111</v>
      </c>
      <c r="N37" s="530" t="s">
        <v>1713</v>
      </c>
      <c r="O37" s="539" t="s">
        <v>1445</v>
      </c>
      <c r="P37" s="17"/>
      <c r="Q37" s="17"/>
      <c r="R37" s="21"/>
    </row>
    <row r="38" spans="2:18" ht="32.25" customHeight="1" x14ac:dyDescent="0.25">
      <c r="B38" s="516">
        <v>33</v>
      </c>
      <c r="C38" s="589" t="s">
        <v>2407</v>
      </c>
      <c r="D38" s="589" t="s">
        <v>2408</v>
      </c>
      <c r="E38" s="589" t="s">
        <v>2409</v>
      </c>
      <c r="F38" s="16">
        <v>9661005653</v>
      </c>
      <c r="G38" s="15">
        <v>521611448424</v>
      </c>
      <c r="H38" s="18" t="s">
        <v>2189</v>
      </c>
      <c r="I38" s="18">
        <v>700</v>
      </c>
      <c r="J38" s="18">
        <v>686</v>
      </c>
      <c r="K38" s="18">
        <v>936</v>
      </c>
      <c r="L38" s="18">
        <v>719</v>
      </c>
      <c r="M38" s="587">
        <f t="shared" si="1"/>
        <v>66.469945355191257</v>
      </c>
      <c r="N38" s="530" t="s">
        <v>1713</v>
      </c>
      <c r="O38" s="17"/>
      <c r="P38" s="17"/>
      <c r="Q38" s="531" t="s">
        <v>2325</v>
      </c>
      <c r="R38" s="21"/>
    </row>
    <row r="39" spans="2:18" x14ac:dyDescent="0.25">
      <c r="B39" s="11">
        <v>34</v>
      </c>
      <c r="C39" s="589" t="s">
        <v>2410</v>
      </c>
      <c r="D39" s="589" t="s">
        <v>1508</v>
      </c>
      <c r="E39" s="589" t="s">
        <v>277</v>
      </c>
      <c r="F39" s="16">
        <v>7056472243</v>
      </c>
      <c r="G39" s="15">
        <v>482592205621</v>
      </c>
      <c r="H39" s="18" t="s">
        <v>2189</v>
      </c>
      <c r="I39" s="18" t="s">
        <v>282</v>
      </c>
      <c r="J39" s="18" t="s">
        <v>282</v>
      </c>
      <c r="K39" s="18" t="s">
        <v>282</v>
      </c>
      <c r="L39" s="18">
        <v>578</v>
      </c>
      <c r="M39" s="587">
        <f t="shared" si="1"/>
        <v>12.633879781420765</v>
      </c>
      <c r="N39" s="17"/>
      <c r="O39" s="17"/>
      <c r="P39" s="17"/>
      <c r="Q39" s="17"/>
      <c r="R39" s="21"/>
    </row>
  </sheetData>
  <autoFilter ref="B4:R39"/>
  <mergeCells count="1">
    <mergeCell ref="B1:Q1"/>
  </mergeCells>
  <pageMargins left="0.70866141732283472" right="0.48" top="0.55000000000000004" bottom="0.43" header="0.31496062992125984" footer="0.31496062992125984"/>
  <pageSetup paperSize="9"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46"/>
  <sheetViews>
    <sheetView view="pageBreakPreview" topLeftCell="A40" zoomScale="96" zoomScaleNormal="84" zoomScaleSheetLayoutView="96" workbookViewId="0">
      <selection activeCell="H44" sqref="H44"/>
    </sheetView>
  </sheetViews>
  <sheetFormatPr defaultRowHeight="15" x14ac:dyDescent="0.25"/>
  <cols>
    <col min="1" max="1" width="6.140625" customWidth="1"/>
    <col min="2" max="2" width="9.28515625" customWidth="1"/>
    <col min="3" max="3" width="15.5703125" customWidth="1"/>
    <col min="4" max="4" width="16" customWidth="1"/>
    <col min="5" max="5" width="13.85546875" customWidth="1"/>
    <col min="6" max="6" width="11.5703125" customWidth="1"/>
    <col min="7" max="7" width="17.140625" customWidth="1"/>
    <col min="14" max="14" width="11.85546875" customWidth="1"/>
    <col min="15" max="15" width="11.5703125" customWidth="1"/>
    <col min="16" max="16" width="12.5703125" customWidth="1"/>
    <col min="17" max="17" width="29.140625" style="267" customWidth="1"/>
    <col min="18" max="18" width="28.85546875" customWidth="1"/>
    <col min="19" max="19" width="29.42578125" customWidth="1"/>
  </cols>
  <sheetData>
    <row r="2" spans="2:19" ht="92.25" customHeight="1" x14ac:dyDescent="0.25">
      <c r="B2" s="331" t="s">
        <v>1706</v>
      </c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</row>
    <row r="5" spans="2:19" ht="51.75" thickBot="1" x14ac:dyDescent="0.3">
      <c r="B5" s="333" t="s">
        <v>1</v>
      </c>
      <c r="C5" s="333" t="s">
        <v>1420</v>
      </c>
      <c r="D5" s="333" t="s">
        <v>4</v>
      </c>
      <c r="E5" s="333" t="s">
        <v>5</v>
      </c>
      <c r="F5" s="333" t="s">
        <v>7</v>
      </c>
      <c r="G5" s="333" t="s">
        <v>8</v>
      </c>
      <c r="H5" s="333" t="s">
        <v>1313</v>
      </c>
      <c r="I5" s="333" t="s">
        <v>1314</v>
      </c>
      <c r="J5" s="333" t="s">
        <v>1315</v>
      </c>
      <c r="K5" s="333" t="s">
        <v>1316</v>
      </c>
      <c r="L5" s="333" t="s">
        <v>1317</v>
      </c>
      <c r="M5" s="333" t="s">
        <v>1318</v>
      </c>
      <c r="N5" s="333" t="s">
        <v>1319</v>
      </c>
      <c r="O5" s="334" t="s">
        <v>1320</v>
      </c>
      <c r="P5" s="334" t="s">
        <v>1321</v>
      </c>
      <c r="Q5" s="334" t="s">
        <v>1322</v>
      </c>
      <c r="R5" s="415" t="s">
        <v>1707</v>
      </c>
      <c r="S5" s="416" t="s">
        <v>1708</v>
      </c>
    </row>
    <row r="6" spans="2:19" ht="27" customHeight="1" thickBot="1" x14ac:dyDescent="0.3">
      <c r="B6" s="417" t="s">
        <v>1324</v>
      </c>
      <c r="C6" s="365">
        <v>42</v>
      </c>
      <c r="D6" s="366"/>
      <c r="E6" s="365"/>
      <c r="F6" s="365"/>
      <c r="G6" s="365"/>
      <c r="H6" s="365"/>
      <c r="I6" s="365"/>
      <c r="J6" s="365"/>
      <c r="K6" s="365"/>
      <c r="L6" s="365"/>
      <c r="M6" s="365"/>
      <c r="N6" s="368">
        <v>33</v>
      </c>
      <c r="O6" s="369" t="s">
        <v>1426</v>
      </c>
      <c r="P6" s="370" t="s">
        <v>1426</v>
      </c>
      <c r="Q6" s="371">
        <v>18</v>
      </c>
      <c r="R6" s="418">
        <v>6</v>
      </c>
      <c r="S6" s="419">
        <v>9</v>
      </c>
    </row>
    <row r="7" spans="2:19" ht="72" customHeight="1" x14ac:dyDescent="0.25">
      <c r="B7" s="420">
        <v>1</v>
      </c>
      <c r="C7" s="421">
        <v>192501700001</v>
      </c>
      <c r="D7" s="422" t="s">
        <v>1709</v>
      </c>
      <c r="E7" s="422" t="s">
        <v>1710</v>
      </c>
      <c r="F7" s="376">
        <v>9896199720</v>
      </c>
      <c r="G7" s="423"/>
      <c r="H7" s="424">
        <v>1001</v>
      </c>
      <c r="I7" s="424" t="s">
        <v>282</v>
      </c>
      <c r="J7" s="424">
        <v>780</v>
      </c>
      <c r="K7" s="424" t="s">
        <v>282</v>
      </c>
      <c r="L7" s="424" t="s">
        <v>282</v>
      </c>
      <c r="M7" s="420"/>
      <c r="N7" s="264"/>
      <c r="O7" s="264"/>
      <c r="P7" s="264"/>
      <c r="Q7" s="425"/>
      <c r="R7" s="426" t="s">
        <v>1711</v>
      </c>
      <c r="S7" s="264"/>
    </row>
    <row r="8" spans="2:19" ht="72" customHeight="1" x14ac:dyDescent="0.25">
      <c r="B8" s="427">
        <v>2</v>
      </c>
      <c r="C8" s="428">
        <v>192501700003</v>
      </c>
      <c r="D8" s="429" t="s">
        <v>202</v>
      </c>
      <c r="E8" s="429" t="s">
        <v>178</v>
      </c>
      <c r="F8" s="106">
        <v>9817565436</v>
      </c>
      <c r="G8" s="430">
        <v>876243438226</v>
      </c>
      <c r="H8" s="431" t="s">
        <v>282</v>
      </c>
      <c r="I8" s="431" t="s">
        <v>282</v>
      </c>
      <c r="J8" s="431">
        <v>742</v>
      </c>
      <c r="K8" s="431" t="s">
        <v>282</v>
      </c>
      <c r="L8" s="431" t="s">
        <v>282</v>
      </c>
      <c r="M8" s="427"/>
      <c r="N8" s="21"/>
      <c r="O8" s="21"/>
      <c r="P8" s="21"/>
      <c r="Q8" s="252"/>
      <c r="R8" s="21"/>
      <c r="S8" s="21"/>
    </row>
    <row r="9" spans="2:19" ht="72" customHeight="1" x14ac:dyDescent="0.25">
      <c r="B9" s="427">
        <v>3</v>
      </c>
      <c r="C9" s="432">
        <v>192501700004</v>
      </c>
      <c r="D9" s="429" t="s">
        <v>202</v>
      </c>
      <c r="E9" s="429" t="s">
        <v>1712</v>
      </c>
      <c r="F9" s="106">
        <v>9812128767</v>
      </c>
      <c r="G9" s="430">
        <v>264064351568</v>
      </c>
      <c r="H9" s="431">
        <v>1275</v>
      </c>
      <c r="I9" s="431">
        <v>790</v>
      </c>
      <c r="J9" s="431">
        <v>859</v>
      </c>
      <c r="K9" s="431">
        <v>798</v>
      </c>
      <c r="L9" s="431">
        <v>671</v>
      </c>
      <c r="M9" s="427">
        <v>72.31</v>
      </c>
      <c r="N9" s="382" t="s">
        <v>1713</v>
      </c>
      <c r="O9" s="21"/>
      <c r="P9" s="21"/>
      <c r="Q9" s="360" t="s">
        <v>1714</v>
      </c>
      <c r="R9" s="21"/>
      <c r="S9" s="21"/>
    </row>
    <row r="10" spans="2:19" ht="72" customHeight="1" x14ac:dyDescent="0.25">
      <c r="B10" s="427">
        <v>4</v>
      </c>
      <c r="C10" s="432">
        <v>192501700005</v>
      </c>
      <c r="D10" s="429" t="s">
        <v>1715</v>
      </c>
      <c r="E10" s="429" t="s">
        <v>1716</v>
      </c>
      <c r="F10" s="106">
        <v>9805025680</v>
      </c>
      <c r="G10" s="430">
        <v>522343020763</v>
      </c>
      <c r="H10" s="431">
        <v>1225</v>
      </c>
      <c r="I10" s="431">
        <v>800</v>
      </c>
      <c r="J10" s="431">
        <v>959</v>
      </c>
      <c r="K10" s="431">
        <v>900</v>
      </c>
      <c r="L10" s="431">
        <v>779</v>
      </c>
      <c r="M10" s="427">
        <v>76.760000000000005</v>
      </c>
      <c r="N10" s="382" t="s">
        <v>1713</v>
      </c>
      <c r="O10" s="21"/>
      <c r="P10" s="21"/>
      <c r="Q10" s="360" t="s">
        <v>1714</v>
      </c>
      <c r="R10" s="21"/>
      <c r="S10" s="356" t="s">
        <v>1717</v>
      </c>
    </row>
    <row r="11" spans="2:19" ht="72" customHeight="1" x14ac:dyDescent="0.25">
      <c r="B11" s="427">
        <v>5</v>
      </c>
      <c r="C11" s="432">
        <v>192501700006</v>
      </c>
      <c r="D11" s="429" t="s">
        <v>1718</v>
      </c>
      <c r="E11" s="429" t="s">
        <v>1719</v>
      </c>
      <c r="F11" s="106">
        <v>9896725287</v>
      </c>
      <c r="G11" s="430">
        <v>503597732156</v>
      </c>
      <c r="H11" s="431">
        <v>992</v>
      </c>
      <c r="I11" s="431">
        <v>679</v>
      </c>
      <c r="J11" s="431">
        <v>672</v>
      </c>
      <c r="K11" s="431">
        <v>700</v>
      </c>
      <c r="L11" s="431">
        <v>579</v>
      </c>
      <c r="M11" s="427">
        <v>60</v>
      </c>
      <c r="N11" s="382" t="s">
        <v>1713</v>
      </c>
      <c r="O11" s="21"/>
      <c r="P11" s="21"/>
      <c r="Q11" s="360" t="s">
        <v>1714</v>
      </c>
      <c r="R11" s="21"/>
      <c r="S11" s="356" t="s">
        <v>1711</v>
      </c>
    </row>
    <row r="12" spans="2:19" ht="72" customHeight="1" x14ac:dyDescent="0.25">
      <c r="B12" s="427">
        <v>7</v>
      </c>
      <c r="C12" s="428">
        <v>192501700008</v>
      </c>
      <c r="D12" s="429" t="s">
        <v>1720</v>
      </c>
      <c r="E12" s="429" t="s">
        <v>1721</v>
      </c>
      <c r="F12" s="106">
        <v>9996385645</v>
      </c>
      <c r="G12" s="430">
        <v>864090861554</v>
      </c>
      <c r="H12" s="431">
        <v>1055</v>
      </c>
      <c r="I12" s="431" t="s">
        <v>282</v>
      </c>
      <c r="J12" s="431">
        <v>762</v>
      </c>
      <c r="K12" s="431">
        <v>0</v>
      </c>
      <c r="L12" s="431">
        <v>0</v>
      </c>
      <c r="M12" s="427"/>
      <c r="N12" s="252"/>
      <c r="O12" s="21"/>
      <c r="P12" s="21"/>
      <c r="Q12" s="356"/>
      <c r="R12" s="21"/>
      <c r="S12" s="252"/>
    </row>
    <row r="13" spans="2:19" ht="72" customHeight="1" x14ac:dyDescent="0.25">
      <c r="B13" s="427">
        <v>8</v>
      </c>
      <c r="C13" s="432">
        <v>192501700010</v>
      </c>
      <c r="D13" s="433" t="s">
        <v>1722</v>
      </c>
      <c r="E13" s="433" t="s">
        <v>1536</v>
      </c>
      <c r="F13" s="433">
        <v>9501015842</v>
      </c>
      <c r="G13" s="434">
        <v>691874642975</v>
      </c>
      <c r="H13" s="427">
        <v>1177</v>
      </c>
      <c r="I13" s="427">
        <v>761</v>
      </c>
      <c r="J13" s="427">
        <v>966</v>
      </c>
      <c r="K13" s="427">
        <v>917</v>
      </c>
      <c r="L13" s="427">
        <v>578</v>
      </c>
      <c r="M13" s="435">
        <v>72.41</v>
      </c>
      <c r="N13" s="382" t="s">
        <v>1713</v>
      </c>
      <c r="O13" s="21"/>
      <c r="P13" s="21"/>
      <c r="Q13" s="360" t="s">
        <v>1711</v>
      </c>
      <c r="R13" s="21"/>
      <c r="S13" s="252"/>
    </row>
    <row r="14" spans="2:19" ht="72" customHeight="1" x14ac:dyDescent="0.25">
      <c r="B14" s="427">
        <v>9</v>
      </c>
      <c r="C14" s="432">
        <v>192501700013</v>
      </c>
      <c r="D14" s="433" t="s">
        <v>333</v>
      </c>
      <c r="E14" s="433" t="s">
        <v>1723</v>
      </c>
      <c r="F14" s="433">
        <v>9882149639</v>
      </c>
      <c r="G14" s="434">
        <v>239486691767</v>
      </c>
      <c r="H14" s="427">
        <v>1083</v>
      </c>
      <c r="I14" s="427">
        <v>703</v>
      </c>
      <c r="J14" s="427">
        <v>846</v>
      </c>
      <c r="K14" s="427">
        <v>826</v>
      </c>
      <c r="L14" s="427">
        <v>664</v>
      </c>
      <c r="M14" s="435">
        <v>67.88</v>
      </c>
      <c r="N14" s="382" t="s">
        <v>1713</v>
      </c>
      <c r="O14" s="21"/>
      <c r="P14" s="21"/>
      <c r="Q14" s="360" t="s">
        <v>1714</v>
      </c>
      <c r="R14" s="21"/>
      <c r="S14" s="252"/>
    </row>
    <row r="15" spans="2:19" ht="72" customHeight="1" x14ac:dyDescent="0.25">
      <c r="B15" s="427">
        <v>10</v>
      </c>
      <c r="C15" s="432">
        <v>192501700014</v>
      </c>
      <c r="D15" s="433" t="s">
        <v>1724</v>
      </c>
      <c r="E15" s="433" t="s">
        <v>1725</v>
      </c>
      <c r="F15" s="433">
        <v>8295294219</v>
      </c>
      <c r="G15" s="434">
        <v>744297443806</v>
      </c>
      <c r="H15" s="427">
        <v>1311</v>
      </c>
      <c r="I15" s="427">
        <v>829</v>
      </c>
      <c r="J15" s="427">
        <v>870</v>
      </c>
      <c r="K15" s="427">
        <v>1000</v>
      </c>
      <c r="L15" s="427">
        <v>781</v>
      </c>
      <c r="M15" s="435">
        <v>78.86</v>
      </c>
      <c r="N15" s="382" t="s">
        <v>1713</v>
      </c>
      <c r="O15" s="21"/>
      <c r="P15" s="21"/>
      <c r="Q15" s="360" t="s">
        <v>1714</v>
      </c>
      <c r="R15" s="21"/>
      <c r="S15" s="356" t="s">
        <v>1711</v>
      </c>
    </row>
    <row r="16" spans="2:19" ht="72" customHeight="1" x14ac:dyDescent="0.25">
      <c r="B16" s="427">
        <v>11</v>
      </c>
      <c r="C16" s="434">
        <v>192501700015</v>
      </c>
      <c r="D16" s="433" t="s">
        <v>1726</v>
      </c>
      <c r="E16" s="433" t="s">
        <v>1727</v>
      </c>
      <c r="F16" s="433">
        <v>9729098109</v>
      </c>
      <c r="G16" s="434">
        <v>966201764566</v>
      </c>
      <c r="H16" s="427" t="s">
        <v>282</v>
      </c>
      <c r="I16" s="427" t="s">
        <v>282</v>
      </c>
      <c r="J16" s="427">
        <v>733</v>
      </c>
      <c r="K16" s="427" t="s">
        <v>282</v>
      </c>
      <c r="L16" s="427" t="s">
        <v>282</v>
      </c>
      <c r="M16" s="427"/>
      <c r="N16" s="252"/>
      <c r="O16" s="21"/>
      <c r="P16" s="21"/>
      <c r="Q16" s="252"/>
      <c r="R16" s="21"/>
      <c r="S16" s="252"/>
    </row>
    <row r="17" spans="2:19" ht="72" customHeight="1" x14ac:dyDescent="0.25">
      <c r="B17" s="427">
        <v>12</v>
      </c>
      <c r="C17" s="434">
        <v>192501700016</v>
      </c>
      <c r="D17" s="433" t="s">
        <v>1728</v>
      </c>
      <c r="E17" s="433" t="s">
        <v>1729</v>
      </c>
      <c r="F17" s="433">
        <v>8295359713</v>
      </c>
      <c r="G17" s="434"/>
      <c r="H17" s="427">
        <v>938</v>
      </c>
      <c r="I17" s="427" t="s">
        <v>282</v>
      </c>
      <c r="J17" s="427">
        <v>753</v>
      </c>
      <c r="K17" s="427" t="s">
        <v>282</v>
      </c>
      <c r="L17" s="427" t="s">
        <v>282</v>
      </c>
      <c r="M17" s="427"/>
      <c r="N17" s="252"/>
      <c r="O17" s="21"/>
      <c r="P17" s="21"/>
      <c r="Q17" s="252"/>
      <c r="R17" s="21"/>
      <c r="S17" s="252"/>
    </row>
    <row r="18" spans="2:19" ht="72" customHeight="1" x14ac:dyDescent="0.25">
      <c r="B18" s="427">
        <v>13</v>
      </c>
      <c r="C18" s="432">
        <v>192501700017</v>
      </c>
      <c r="D18" s="433" t="s">
        <v>1730</v>
      </c>
      <c r="E18" s="433" t="s">
        <v>1474</v>
      </c>
      <c r="F18" s="433">
        <v>9416195059</v>
      </c>
      <c r="G18" s="434">
        <v>308157935673</v>
      </c>
      <c r="H18" s="427">
        <v>1234</v>
      </c>
      <c r="I18" s="427">
        <v>846</v>
      </c>
      <c r="J18" s="427">
        <v>1018</v>
      </c>
      <c r="K18" s="427">
        <v>989</v>
      </c>
      <c r="L18" s="427">
        <v>753</v>
      </c>
      <c r="M18" s="435">
        <v>79.67</v>
      </c>
      <c r="N18" s="382" t="s">
        <v>1713</v>
      </c>
      <c r="O18" s="21"/>
      <c r="P18" s="21"/>
      <c r="Q18" s="360" t="s">
        <v>1714</v>
      </c>
      <c r="R18" s="21"/>
      <c r="S18" s="252"/>
    </row>
    <row r="19" spans="2:19" ht="72" customHeight="1" x14ac:dyDescent="0.25">
      <c r="B19" s="427">
        <v>14</v>
      </c>
      <c r="C19" s="434">
        <v>192501700018</v>
      </c>
      <c r="D19" s="433" t="s">
        <v>1731</v>
      </c>
      <c r="E19" s="433" t="s">
        <v>1732</v>
      </c>
      <c r="F19" s="433">
        <v>9205909803</v>
      </c>
      <c r="G19" s="434">
        <v>742413835976</v>
      </c>
      <c r="H19" s="427">
        <v>894</v>
      </c>
      <c r="I19" s="427">
        <v>743</v>
      </c>
      <c r="J19" s="427">
        <v>897</v>
      </c>
      <c r="K19" s="427">
        <v>827</v>
      </c>
      <c r="L19" s="427" t="s">
        <v>282</v>
      </c>
      <c r="M19" s="427"/>
      <c r="N19" s="252"/>
      <c r="O19" s="21"/>
      <c r="P19" s="21"/>
      <c r="Q19" s="252"/>
      <c r="R19" s="403" t="s">
        <v>1717</v>
      </c>
      <c r="S19" s="252"/>
    </row>
    <row r="20" spans="2:19" ht="72" customHeight="1" x14ac:dyDescent="0.25">
      <c r="B20" s="427">
        <v>15</v>
      </c>
      <c r="C20" s="434">
        <v>192501700019</v>
      </c>
      <c r="D20" s="433" t="s">
        <v>1733</v>
      </c>
      <c r="E20" s="433" t="s">
        <v>1734</v>
      </c>
      <c r="F20" s="433">
        <v>9816369765</v>
      </c>
      <c r="G20" s="434"/>
      <c r="H20" s="427">
        <v>917</v>
      </c>
      <c r="I20" s="427" t="s">
        <v>282</v>
      </c>
      <c r="J20" s="427">
        <v>655</v>
      </c>
      <c r="K20" s="427" t="s">
        <v>282</v>
      </c>
      <c r="L20" s="427" t="s">
        <v>282</v>
      </c>
      <c r="M20" s="427"/>
      <c r="N20" s="252"/>
      <c r="O20" s="21"/>
      <c r="P20" s="21"/>
      <c r="Q20" s="252"/>
      <c r="R20" s="383" t="s">
        <v>1711</v>
      </c>
      <c r="S20" s="252"/>
    </row>
    <row r="21" spans="2:19" ht="72" customHeight="1" x14ac:dyDescent="0.25">
      <c r="B21" s="427">
        <v>16</v>
      </c>
      <c r="C21" s="434">
        <v>192501700020</v>
      </c>
      <c r="D21" s="433" t="s">
        <v>128</v>
      </c>
      <c r="E21" s="433" t="s">
        <v>1735</v>
      </c>
      <c r="F21" s="433">
        <v>8684814147</v>
      </c>
      <c r="G21" s="434"/>
      <c r="H21" s="427" t="s">
        <v>282</v>
      </c>
      <c r="I21" s="427" t="s">
        <v>282</v>
      </c>
      <c r="J21" s="427">
        <v>708</v>
      </c>
      <c r="K21" s="427" t="s">
        <v>282</v>
      </c>
      <c r="L21" s="427" t="s">
        <v>282</v>
      </c>
      <c r="M21" s="427"/>
      <c r="N21" s="252"/>
      <c r="O21" s="21"/>
      <c r="P21" s="21"/>
      <c r="Q21" s="252"/>
      <c r="R21" s="21"/>
      <c r="S21" s="252"/>
    </row>
    <row r="22" spans="2:19" ht="72" customHeight="1" x14ac:dyDescent="0.25">
      <c r="B22" s="427">
        <v>17</v>
      </c>
      <c r="C22" s="434">
        <v>192501700022</v>
      </c>
      <c r="D22" s="433" t="s">
        <v>1736</v>
      </c>
      <c r="E22" s="433" t="s">
        <v>1737</v>
      </c>
      <c r="F22" s="433">
        <v>9851544704</v>
      </c>
      <c r="G22" s="434">
        <v>499179304472</v>
      </c>
      <c r="H22" s="427" t="s">
        <v>282</v>
      </c>
      <c r="I22" s="427" t="s">
        <v>282</v>
      </c>
      <c r="J22" s="427">
        <v>640</v>
      </c>
      <c r="K22" s="427">
        <v>643</v>
      </c>
      <c r="L22" s="427" t="s">
        <v>282</v>
      </c>
      <c r="M22" s="427"/>
      <c r="N22" s="252"/>
      <c r="O22" s="21"/>
      <c r="P22" s="21"/>
      <c r="Q22" s="252"/>
      <c r="R22" s="403" t="s">
        <v>1717</v>
      </c>
      <c r="S22" s="252"/>
    </row>
    <row r="23" spans="2:19" ht="72" customHeight="1" x14ac:dyDescent="0.25">
      <c r="B23" s="427">
        <v>18</v>
      </c>
      <c r="C23" s="432">
        <v>192501700024</v>
      </c>
      <c r="D23" s="433" t="s">
        <v>1738</v>
      </c>
      <c r="E23" s="433" t="s">
        <v>1739</v>
      </c>
      <c r="F23" s="433">
        <v>8295674053</v>
      </c>
      <c r="G23" s="434">
        <v>933444610055</v>
      </c>
      <c r="H23" s="427">
        <v>1312</v>
      </c>
      <c r="I23" s="427">
        <v>820</v>
      </c>
      <c r="J23" s="427">
        <v>962</v>
      </c>
      <c r="K23" s="427">
        <v>989</v>
      </c>
      <c r="L23" s="427">
        <v>726</v>
      </c>
      <c r="M23" s="435">
        <v>79.16</v>
      </c>
      <c r="N23" s="382" t="s">
        <v>1713</v>
      </c>
      <c r="O23" s="21"/>
      <c r="P23" s="21"/>
      <c r="Q23" s="360" t="s">
        <v>1740</v>
      </c>
      <c r="R23" s="21"/>
      <c r="S23" s="356" t="s">
        <v>1711</v>
      </c>
    </row>
    <row r="24" spans="2:19" ht="72" customHeight="1" x14ac:dyDescent="0.25">
      <c r="B24" s="427">
        <v>19</v>
      </c>
      <c r="C24" s="434">
        <v>192501700026</v>
      </c>
      <c r="D24" s="433" t="s">
        <v>1741</v>
      </c>
      <c r="E24" s="433" t="s">
        <v>1742</v>
      </c>
      <c r="F24" s="433">
        <v>9816916786</v>
      </c>
      <c r="G24" s="434">
        <v>222357474072</v>
      </c>
      <c r="H24" s="427" t="s">
        <v>282</v>
      </c>
      <c r="I24" s="427" t="s">
        <v>282</v>
      </c>
      <c r="J24" s="427">
        <v>603</v>
      </c>
      <c r="K24" s="427" t="s">
        <v>282</v>
      </c>
      <c r="L24" s="427" t="s">
        <v>282</v>
      </c>
      <c r="M24" s="427"/>
      <c r="N24" s="252"/>
      <c r="O24" s="21"/>
      <c r="P24" s="21"/>
      <c r="Q24" s="252"/>
      <c r="R24" s="403" t="s">
        <v>1717</v>
      </c>
      <c r="S24" s="252"/>
    </row>
    <row r="25" spans="2:19" ht="72" customHeight="1" x14ac:dyDescent="0.25">
      <c r="B25" s="427">
        <v>20</v>
      </c>
      <c r="C25" s="434">
        <v>192501700027</v>
      </c>
      <c r="D25" s="433" t="s">
        <v>1743</v>
      </c>
      <c r="E25" s="433" t="s">
        <v>1744</v>
      </c>
      <c r="F25" s="433">
        <v>9588793507</v>
      </c>
      <c r="G25" s="434">
        <v>559251305351</v>
      </c>
      <c r="H25" s="427" t="s">
        <v>282</v>
      </c>
      <c r="I25" s="427" t="s">
        <v>282</v>
      </c>
      <c r="J25" s="427">
        <v>627</v>
      </c>
      <c r="K25" s="427" t="s">
        <v>282</v>
      </c>
      <c r="L25" s="427" t="s">
        <v>282</v>
      </c>
      <c r="M25" s="427"/>
      <c r="N25" s="252"/>
      <c r="O25" s="21"/>
      <c r="P25" s="21"/>
      <c r="Q25" s="252"/>
      <c r="R25" s="21"/>
      <c r="S25" s="252"/>
    </row>
    <row r="26" spans="2:19" ht="72" customHeight="1" x14ac:dyDescent="0.25">
      <c r="B26" s="427">
        <v>21</v>
      </c>
      <c r="C26" s="434">
        <v>192501700030</v>
      </c>
      <c r="D26" s="433" t="s">
        <v>866</v>
      </c>
      <c r="E26" s="433" t="s">
        <v>1745</v>
      </c>
      <c r="F26" s="433">
        <v>7082947338</v>
      </c>
      <c r="G26" s="434">
        <v>817120994930</v>
      </c>
      <c r="H26" s="427" t="s">
        <v>282</v>
      </c>
      <c r="I26" s="427" t="s">
        <v>282</v>
      </c>
      <c r="J26" s="427">
        <v>687</v>
      </c>
      <c r="K26" s="427" t="s">
        <v>282</v>
      </c>
      <c r="L26" s="427" t="s">
        <v>282</v>
      </c>
      <c r="M26" s="427"/>
      <c r="N26" s="252"/>
      <c r="O26" s="21"/>
      <c r="P26" s="21"/>
      <c r="Q26" s="252"/>
      <c r="R26" s="21"/>
      <c r="S26" s="252"/>
    </row>
    <row r="27" spans="2:19" ht="72" customHeight="1" x14ac:dyDescent="0.25">
      <c r="B27" s="427">
        <v>22</v>
      </c>
      <c r="C27" s="434">
        <v>192501700031</v>
      </c>
      <c r="D27" s="433" t="s">
        <v>1746</v>
      </c>
      <c r="E27" s="433" t="s">
        <v>727</v>
      </c>
      <c r="F27" s="433">
        <v>8307200086</v>
      </c>
      <c r="G27" s="434">
        <v>273954719295</v>
      </c>
      <c r="H27" s="427" t="s">
        <v>282</v>
      </c>
      <c r="I27" s="427" t="s">
        <v>282</v>
      </c>
      <c r="J27" s="427">
        <v>673</v>
      </c>
      <c r="K27" s="427" t="s">
        <v>282</v>
      </c>
      <c r="L27" s="427" t="s">
        <v>282</v>
      </c>
      <c r="M27" s="427"/>
      <c r="N27" s="252"/>
      <c r="O27" s="21"/>
      <c r="P27" s="21"/>
      <c r="Q27" s="252"/>
      <c r="R27" s="21"/>
      <c r="S27" s="252"/>
    </row>
    <row r="28" spans="2:19" ht="72" customHeight="1" x14ac:dyDescent="0.25">
      <c r="B28" s="427">
        <v>23</v>
      </c>
      <c r="C28" s="434">
        <v>192501700032</v>
      </c>
      <c r="D28" s="433" t="s">
        <v>1747</v>
      </c>
      <c r="E28" s="433" t="s">
        <v>1471</v>
      </c>
      <c r="F28" s="433">
        <v>8930839356</v>
      </c>
      <c r="G28" s="434">
        <v>915872041414</v>
      </c>
      <c r="H28" s="427" t="s">
        <v>282</v>
      </c>
      <c r="I28" s="427" t="s">
        <v>282</v>
      </c>
      <c r="J28" s="427">
        <v>722</v>
      </c>
      <c r="K28" s="427" t="s">
        <v>282</v>
      </c>
      <c r="L28" s="427" t="s">
        <v>282</v>
      </c>
      <c r="M28" s="427"/>
      <c r="N28" s="252"/>
      <c r="O28" s="21"/>
      <c r="P28" s="21"/>
      <c r="Q28" s="252"/>
      <c r="R28" s="21"/>
      <c r="S28" s="252"/>
    </row>
    <row r="29" spans="2:19" ht="72" customHeight="1" x14ac:dyDescent="0.25">
      <c r="B29" s="427">
        <v>24</v>
      </c>
      <c r="C29" s="434">
        <v>192501700034</v>
      </c>
      <c r="D29" s="433" t="s">
        <v>890</v>
      </c>
      <c r="E29" s="433" t="s">
        <v>784</v>
      </c>
      <c r="F29" s="433">
        <v>7404914394</v>
      </c>
      <c r="G29" s="434">
        <v>992715021404</v>
      </c>
      <c r="H29" s="427">
        <v>1133</v>
      </c>
      <c r="I29" s="427" t="s">
        <v>282</v>
      </c>
      <c r="J29" s="427">
        <v>779</v>
      </c>
      <c r="K29" s="427">
        <v>776</v>
      </c>
      <c r="L29" s="427" t="s">
        <v>282</v>
      </c>
      <c r="M29" s="427"/>
      <c r="N29" s="252"/>
      <c r="O29" s="21"/>
      <c r="P29" s="21"/>
      <c r="Q29" s="252"/>
      <c r="R29" s="21"/>
      <c r="S29" s="252"/>
    </row>
    <row r="30" spans="2:19" ht="72" customHeight="1" x14ac:dyDescent="0.25">
      <c r="B30" s="427">
        <v>25</v>
      </c>
      <c r="C30" s="434">
        <v>192501700035</v>
      </c>
      <c r="D30" s="433" t="s">
        <v>1748</v>
      </c>
      <c r="E30" s="433" t="s">
        <v>828</v>
      </c>
      <c r="F30" s="433">
        <v>9350828948</v>
      </c>
      <c r="G30" s="434">
        <v>525349000997</v>
      </c>
      <c r="H30" s="427">
        <v>1160</v>
      </c>
      <c r="I30" s="427">
        <v>737</v>
      </c>
      <c r="J30" s="427">
        <v>863</v>
      </c>
      <c r="K30" s="427">
        <v>875</v>
      </c>
      <c r="L30" s="427" t="s">
        <v>282</v>
      </c>
      <c r="M30" s="427"/>
      <c r="N30" s="252"/>
      <c r="O30" s="21"/>
      <c r="P30" s="21"/>
      <c r="Q30" s="252"/>
      <c r="R30" s="403" t="s">
        <v>1717</v>
      </c>
      <c r="S30" s="252"/>
    </row>
    <row r="31" spans="2:19" ht="72" customHeight="1" x14ac:dyDescent="0.25">
      <c r="B31" s="427">
        <v>26</v>
      </c>
      <c r="C31" s="432">
        <v>192501700038</v>
      </c>
      <c r="D31" s="433" t="s">
        <v>1749</v>
      </c>
      <c r="E31" s="433" t="s">
        <v>1750</v>
      </c>
      <c r="F31" s="433">
        <v>7837862361</v>
      </c>
      <c r="G31" s="434"/>
      <c r="H31" s="427">
        <v>1239</v>
      </c>
      <c r="I31" s="427">
        <v>812</v>
      </c>
      <c r="J31" s="427">
        <v>1013</v>
      </c>
      <c r="K31" s="427">
        <v>1019</v>
      </c>
      <c r="L31" s="427">
        <v>749</v>
      </c>
      <c r="M31" s="435">
        <v>79.540000000000006</v>
      </c>
      <c r="N31" s="382" t="s">
        <v>1713</v>
      </c>
      <c r="O31" s="21"/>
      <c r="P31" s="21"/>
      <c r="Q31" s="360" t="s">
        <v>1740</v>
      </c>
      <c r="R31" s="21"/>
      <c r="S31" s="356" t="s">
        <v>1717</v>
      </c>
    </row>
    <row r="32" spans="2:19" ht="72" customHeight="1" x14ac:dyDescent="0.25">
      <c r="B32" s="427">
        <v>27</v>
      </c>
      <c r="C32" s="434">
        <v>192501700039</v>
      </c>
      <c r="D32" s="433" t="s">
        <v>1751</v>
      </c>
      <c r="E32" s="433" t="s">
        <v>1752</v>
      </c>
      <c r="F32" s="433">
        <v>8679574996</v>
      </c>
      <c r="G32" s="434"/>
      <c r="H32" s="427" t="s">
        <v>282</v>
      </c>
      <c r="I32" s="427" t="s">
        <v>282</v>
      </c>
      <c r="J32" s="427">
        <v>712</v>
      </c>
      <c r="K32" s="427" t="s">
        <v>282</v>
      </c>
      <c r="L32" s="427" t="s">
        <v>282</v>
      </c>
      <c r="M32" s="427"/>
      <c r="N32" s="252"/>
      <c r="O32" s="21"/>
      <c r="P32" s="21"/>
      <c r="Q32" s="252"/>
      <c r="R32" s="21"/>
      <c r="S32" s="252"/>
    </row>
    <row r="33" spans="2:19" ht="72" customHeight="1" x14ac:dyDescent="0.25">
      <c r="B33" s="427">
        <v>28</v>
      </c>
      <c r="C33" s="434">
        <v>192501700043</v>
      </c>
      <c r="D33" s="433" t="s">
        <v>1753</v>
      </c>
      <c r="E33" s="433" t="s">
        <v>1754</v>
      </c>
      <c r="F33" s="433">
        <v>9996875151</v>
      </c>
      <c r="G33" s="434">
        <v>736122076543</v>
      </c>
      <c r="H33" s="427" t="s">
        <v>282</v>
      </c>
      <c r="I33" s="427" t="s">
        <v>282</v>
      </c>
      <c r="J33" s="427">
        <v>738</v>
      </c>
      <c r="K33" s="427">
        <v>809</v>
      </c>
      <c r="L33" s="427" t="s">
        <v>282</v>
      </c>
      <c r="M33" s="427"/>
      <c r="N33" s="252"/>
      <c r="O33" s="21"/>
      <c r="P33" s="21"/>
      <c r="Q33" s="356"/>
      <c r="R33" s="21"/>
      <c r="S33" s="252"/>
    </row>
    <row r="34" spans="2:19" ht="72" customHeight="1" x14ac:dyDescent="0.25">
      <c r="B34" s="427">
        <v>29</v>
      </c>
      <c r="C34" s="432">
        <v>192501700045</v>
      </c>
      <c r="D34" s="433" t="s">
        <v>1755</v>
      </c>
      <c r="E34" s="433" t="s">
        <v>1756</v>
      </c>
      <c r="F34" s="433">
        <v>9269993093</v>
      </c>
      <c r="G34" s="434">
        <v>597831472220</v>
      </c>
      <c r="H34" s="427">
        <v>1201</v>
      </c>
      <c r="I34" s="427">
        <v>830</v>
      </c>
      <c r="J34" s="427">
        <v>1030</v>
      </c>
      <c r="K34" s="427">
        <v>990</v>
      </c>
      <c r="L34" s="427">
        <v>692</v>
      </c>
      <c r="M34" s="435">
        <v>78.069999999999993</v>
      </c>
      <c r="N34" s="382" t="s">
        <v>1713</v>
      </c>
      <c r="O34" s="21"/>
      <c r="P34" s="21"/>
      <c r="Q34" s="360" t="s">
        <v>1711</v>
      </c>
      <c r="R34" s="21"/>
      <c r="S34" s="252"/>
    </row>
    <row r="35" spans="2:19" ht="72" customHeight="1" x14ac:dyDescent="0.25">
      <c r="B35" s="427">
        <v>30</v>
      </c>
      <c r="C35" s="432">
        <v>192501700048</v>
      </c>
      <c r="D35" s="433" t="s">
        <v>1757</v>
      </c>
      <c r="E35" s="433" t="s">
        <v>1264</v>
      </c>
      <c r="F35" s="433">
        <v>9882429942</v>
      </c>
      <c r="G35" s="434">
        <v>911883961060</v>
      </c>
      <c r="H35" s="427">
        <v>1099</v>
      </c>
      <c r="I35" s="427">
        <v>751</v>
      </c>
      <c r="J35" s="427">
        <v>812</v>
      </c>
      <c r="K35" s="427">
        <v>847</v>
      </c>
      <c r="L35" s="427">
        <v>659</v>
      </c>
      <c r="M35" s="435">
        <v>68.61</v>
      </c>
      <c r="N35" s="382" t="s">
        <v>1713</v>
      </c>
      <c r="O35" s="21"/>
      <c r="P35" s="21"/>
      <c r="Q35" s="360" t="s">
        <v>1740</v>
      </c>
      <c r="R35" s="21"/>
      <c r="S35" s="252"/>
    </row>
    <row r="36" spans="2:19" ht="72" customHeight="1" x14ac:dyDescent="0.25">
      <c r="B36" s="427">
        <v>31</v>
      </c>
      <c r="C36" s="432">
        <v>192501700049</v>
      </c>
      <c r="D36" s="433" t="s">
        <v>1415</v>
      </c>
      <c r="E36" s="433" t="s">
        <v>1758</v>
      </c>
      <c r="F36" s="433">
        <v>9805652645</v>
      </c>
      <c r="G36" s="434">
        <v>204071717337</v>
      </c>
      <c r="H36" s="427">
        <v>1125</v>
      </c>
      <c r="I36" s="427">
        <v>744</v>
      </c>
      <c r="J36" s="427">
        <v>763</v>
      </c>
      <c r="K36" s="427">
        <v>778</v>
      </c>
      <c r="L36" s="427">
        <v>605</v>
      </c>
      <c r="M36" s="435">
        <v>66.09</v>
      </c>
      <c r="N36" s="382" t="s">
        <v>1713</v>
      </c>
      <c r="O36" s="21"/>
      <c r="P36" s="21"/>
      <c r="Q36" s="360" t="s">
        <v>1740</v>
      </c>
      <c r="R36" s="21"/>
      <c r="S36" s="252"/>
    </row>
    <row r="37" spans="2:19" ht="72" customHeight="1" x14ac:dyDescent="0.25">
      <c r="B37" s="427">
        <v>32</v>
      </c>
      <c r="C37" s="436" t="s">
        <v>1759</v>
      </c>
      <c r="D37" s="433" t="s">
        <v>1760</v>
      </c>
      <c r="E37" s="433" t="s">
        <v>1761</v>
      </c>
      <c r="F37" s="433">
        <v>9576083483</v>
      </c>
      <c r="G37" s="434">
        <v>951144134779</v>
      </c>
      <c r="H37" s="427" t="s">
        <v>1426</v>
      </c>
      <c r="I37" s="427">
        <v>710</v>
      </c>
      <c r="J37" s="427">
        <v>789</v>
      </c>
      <c r="K37" s="427">
        <v>770</v>
      </c>
      <c r="L37" s="427">
        <v>645</v>
      </c>
      <c r="M37" s="435">
        <v>63.69</v>
      </c>
      <c r="N37" s="382" t="s">
        <v>1713</v>
      </c>
      <c r="O37" s="21"/>
      <c r="P37" s="21"/>
      <c r="Q37" s="360" t="s">
        <v>1740</v>
      </c>
      <c r="R37" s="21"/>
      <c r="S37" s="356" t="s">
        <v>1711</v>
      </c>
    </row>
    <row r="38" spans="2:19" ht="72" customHeight="1" x14ac:dyDescent="0.25">
      <c r="B38" s="427">
        <v>33</v>
      </c>
      <c r="C38" s="436" t="s">
        <v>1762</v>
      </c>
      <c r="D38" s="433" t="s">
        <v>1763</v>
      </c>
      <c r="E38" s="433" t="s">
        <v>828</v>
      </c>
      <c r="F38" s="433">
        <v>9896857544</v>
      </c>
      <c r="G38" s="434">
        <v>248233349349</v>
      </c>
      <c r="H38" s="427" t="s">
        <v>1426</v>
      </c>
      <c r="I38" s="427">
        <v>799</v>
      </c>
      <c r="J38" s="427">
        <v>987</v>
      </c>
      <c r="K38" s="427">
        <v>1037</v>
      </c>
      <c r="L38" s="427">
        <v>772</v>
      </c>
      <c r="M38" s="435">
        <v>78.58</v>
      </c>
      <c r="N38" s="382" t="s">
        <v>1713</v>
      </c>
      <c r="O38" s="21"/>
      <c r="P38" s="21"/>
      <c r="Q38" s="360" t="s">
        <v>1740</v>
      </c>
      <c r="R38" s="21"/>
      <c r="S38" s="356" t="s">
        <v>1711</v>
      </c>
    </row>
    <row r="39" spans="2:19" ht="55.5" customHeight="1" x14ac:dyDescent="0.25">
      <c r="B39" s="427">
        <v>35</v>
      </c>
      <c r="C39" s="437" t="s">
        <v>1764</v>
      </c>
      <c r="D39" s="433" t="s">
        <v>1765</v>
      </c>
      <c r="E39" s="433" t="s">
        <v>1766</v>
      </c>
      <c r="F39" s="433">
        <v>9882784433</v>
      </c>
      <c r="G39" s="434"/>
      <c r="H39" s="427" t="s">
        <v>1426</v>
      </c>
      <c r="I39" s="438" t="s">
        <v>282</v>
      </c>
      <c r="J39" s="439">
        <v>676</v>
      </c>
      <c r="K39" s="438" t="s">
        <v>282</v>
      </c>
      <c r="L39" s="438" t="s">
        <v>282</v>
      </c>
      <c r="M39" s="440"/>
      <c r="N39" s="252"/>
      <c r="O39" s="21"/>
      <c r="P39" s="21"/>
      <c r="Q39" s="252"/>
      <c r="R39" s="21"/>
      <c r="S39" s="252"/>
    </row>
    <row r="40" spans="2:19" ht="49.5" customHeight="1" x14ac:dyDescent="0.25">
      <c r="B40" s="427">
        <v>36</v>
      </c>
      <c r="C40" s="437" t="s">
        <v>1767</v>
      </c>
      <c r="D40" s="433" t="s">
        <v>1768</v>
      </c>
      <c r="E40" s="433" t="s">
        <v>1769</v>
      </c>
      <c r="F40" s="433">
        <v>7056235140</v>
      </c>
      <c r="G40" s="434">
        <v>643789316049</v>
      </c>
      <c r="H40" s="427" t="s">
        <v>1426</v>
      </c>
      <c r="I40" s="439" t="s">
        <v>282</v>
      </c>
      <c r="J40" s="439">
        <v>759</v>
      </c>
      <c r="K40" s="439">
        <v>745</v>
      </c>
      <c r="L40" s="439" t="s">
        <v>282</v>
      </c>
      <c r="M40" s="440"/>
      <c r="N40" s="252"/>
      <c r="O40" s="21"/>
      <c r="P40" s="21"/>
      <c r="Q40" s="252"/>
      <c r="R40" s="21"/>
      <c r="S40" s="252"/>
    </row>
    <row r="41" spans="2:19" ht="40.5" customHeight="1" x14ac:dyDescent="0.25">
      <c r="B41" s="427">
        <v>37</v>
      </c>
      <c r="C41" s="437" t="s">
        <v>1770</v>
      </c>
      <c r="D41" s="433" t="s">
        <v>1771</v>
      </c>
      <c r="E41" s="433" t="s">
        <v>1772</v>
      </c>
      <c r="F41" s="433"/>
      <c r="G41" s="434">
        <v>959423724632</v>
      </c>
      <c r="H41" s="427" t="s">
        <v>1426</v>
      </c>
      <c r="I41" s="441" t="s">
        <v>282</v>
      </c>
      <c r="J41" s="441">
        <v>686</v>
      </c>
      <c r="K41" s="441" t="s">
        <v>282</v>
      </c>
      <c r="L41" s="441" t="s">
        <v>282</v>
      </c>
      <c r="M41" s="440"/>
      <c r="N41" s="252"/>
      <c r="O41" s="21"/>
      <c r="P41" s="21"/>
      <c r="Q41" s="252"/>
      <c r="R41" s="21"/>
      <c r="S41" s="252"/>
    </row>
    <row r="42" spans="2:19" ht="51" customHeight="1" x14ac:dyDescent="0.25">
      <c r="B42" s="427">
        <v>38</v>
      </c>
      <c r="C42" s="437" t="s">
        <v>1773</v>
      </c>
      <c r="D42" s="433" t="s">
        <v>1774</v>
      </c>
      <c r="E42" s="433" t="s">
        <v>1775</v>
      </c>
      <c r="F42" s="433">
        <v>7256855197</v>
      </c>
      <c r="G42" s="434">
        <v>996859822503</v>
      </c>
      <c r="H42" s="427" t="s">
        <v>1426</v>
      </c>
      <c r="I42" s="441" t="s">
        <v>282</v>
      </c>
      <c r="J42" s="441">
        <v>784</v>
      </c>
      <c r="K42" s="441">
        <v>829</v>
      </c>
      <c r="L42" s="441" t="s">
        <v>282</v>
      </c>
      <c r="M42" s="427"/>
      <c r="N42" s="252"/>
      <c r="O42" s="21"/>
      <c r="P42" s="21"/>
      <c r="Q42" s="252"/>
      <c r="R42" s="21"/>
      <c r="S42" s="252"/>
    </row>
    <row r="43" spans="2:19" ht="72" customHeight="1" x14ac:dyDescent="0.25">
      <c r="B43" s="427">
        <v>39</v>
      </c>
      <c r="C43" s="442" t="s">
        <v>1776</v>
      </c>
      <c r="D43" s="435" t="s">
        <v>1646</v>
      </c>
      <c r="E43" s="435" t="s">
        <v>1777</v>
      </c>
      <c r="F43" s="433">
        <v>8894746382</v>
      </c>
      <c r="G43" s="434">
        <v>509123408090</v>
      </c>
      <c r="H43" s="427" t="s">
        <v>1426</v>
      </c>
      <c r="I43" s="441">
        <v>851</v>
      </c>
      <c r="J43" s="441">
        <v>985</v>
      </c>
      <c r="K43" s="441">
        <v>1038</v>
      </c>
      <c r="L43" s="441">
        <v>721</v>
      </c>
      <c r="M43" s="435">
        <v>78.58</v>
      </c>
      <c r="N43" s="382" t="s">
        <v>1713</v>
      </c>
      <c r="O43" s="21"/>
      <c r="P43" s="21"/>
      <c r="Q43" s="360" t="s">
        <v>1740</v>
      </c>
      <c r="R43" s="21"/>
      <c r="S43" s="356" t="s">
        <v>1717</v>
      </c>
    </row>
    <row r="44" spans="2:19" ht="72" customHeight="1" x14ac:dyDescent="0.25">
      <c r="B44" s="427">
        <v>40</v>
      </c>
      <c r="C44" s="436" t="s">
        <v>1778</v>
      </c>
      <c r="D44" s="433" t="s">
        <v>1779</v>
      </c>
      <c r="E44" s="433" t="s">
        <v>1780</v>
      </c>
      <c r="F44" s="433">
        <v>9199345738</v>
      </c>
      <c r="G44" s="434">
        <v>6839798154181</v>
      </c>
      <c r="H44" s="427" t="s">
        <v>1426</v>
      </c>
      <c r="I44" s="441">
        <v>735</v>
      </c>
      <c r="J44" s="441">
        <v>786</v>
      </c>
      <c r="K44" s="441">
        <v>814</v>
      </c>
      <c r="L44" s="441">
        <v>660</v>
      </c>
      <c r="M44" s="435">
        <v>65.459999999999994</v>
      </c>
      <c r="N44" s="382" t="s">
        <v>1713</v>
      </c>
      <c r="O44" s="21"/>
      <c r="P44" s="21"/>
      <c r="Q44" s="360" t="s">
        <v>1711</v>
      </c>
      <c r="R44" s="21"/>
      <c r="S44" s="252"/>
    </row>
    <row r="45" spans="2:19" ht="72" customHeight="1" x14ac:dyDescent="0.25">
      <c r="B45" s="427">
        <v>41</v>
      </c>
      <c r="C45" s="436" t="s">
        <v>1781</v>
      </c>
      <c r="D45" s="433" t="s">
        <v>1757</v>
      </c>
      <c r="E45" s="433" t="s">
        <v>1782</v>
      </c>
      <c r="F45" s="433">
        <v>8278362939</v>
      </c>
      <c r="G45" s="434"/>
      <c r="H45" s="427" t="s">
        <v>1426</v>
      </c>
      <c r="I45" s="443">
        <v>791</v>
      </c>
      <c r="J45" s="443">
        <v>949</v>
      </c>
      <c r="K45" s="443">
        <v>907</v>
      </c>
      <c r="L45" s="443">
        <v>648</v>
      </c>
      <c r="M45" s="435">
        <v>72.02</v>
      </c>
      <c r="N45" s="382" t="s">
        <v>1713</v>
      </c>
      <c r="O45" s="21"/>
      <c r="P45" s="21"/>
      <c r="Q45" s="360" t="s">
        <v>1740</v>
      </c>
      <c r="R45" s="21"/>
      <c r="S45" s="356" t="s">
        <v>1711</v>
      </c>
    </row>
    <row r="46" spans="2:19" ht="72" customHeight="1" x14ac:dyDescent="0.25">
      <c r="B46" s="427">
        <v>42</v>
      </c>
      <c r="C46" s="436" t="s">
        <v>1783</v>
      </c>
      <c r="D46" s="433" t="s">
        <v>1757</v>
      </c>
      <c r="E46" s="433" t="s">
        <v>1784</v>
      </c>
      <c r="F46" s="433">
        <v>9728175723</v>
      </c>
      <c r="G46" s="434">
        <v>878827055052</v>
      </c>
      <c r="H46" s="427" t="s">
        <v>1426</v>
      </c>
      <c r="I46" s="441">
        <v>763</v>
      </c>
      <c r="J46" s="441">
        <v>938</v>
      </c>
      <c r="K46" s="441">
        <v>917</v>
      </c>
      <c r="L46" s="441">
        <v>711</v>
      </c>
      <c r="M46" s="435">
        <v>72.77</v>
      </c>
      <c r="N46" s="382" t="s">
        <v>1713</v>
      </c>
      <c r="O46" s="21"/>
      <c r="P46" s="21"/>
      <c r="Q46" s="360" t="s">
        <v>1740</v>
      </c>
      <c r="R46" s="21"/>
      <c r="S46" s="252"/>
    </row>
  </sheetData>
  <autoFilter ref="B5:S5"/>
  <mergeCells count="1">
    <mergeCell ref="B2:R2"/>
  </mergeCells>
  <pageMargins left="0.70866141732283472" right="0.37" top="0.42" bottom="0.42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3"/>
  <sheetViews>
    <sheetView topLeftCell="B1" zoomScale="82" zoomScaleNormal="82" workbookViewId="0">
      <selection activeCell="E10" sqref="E10"/>
    </sheetView>
  </sheetViews>
  <sheetFormatPr defaultRowHeight="15" x14ac:dyDescent="0.25"/>
  <cols>
    <col min="1" max="1" width="1.42578125" hidden="1" customWidth="1"/>
    <col min="3" max="3" width="17" customWidth="1"/>
    <col min="4" max="4" width="21.28515625" customWidth="1"/>
    <col min="5" max="5" width="25" customWidth="1"/>
    <col min="6" max="6" width="19.28515625" customWidth="1"/>
    <col min="7" max="7" width="20.85546875" customWidth="1"/>
    <col min="8" max="8" width="11.28515625" customWidth="1"/>
    <col min="14" max="14" width="14.28515625" style="267" customWidth="1"/>
    <col min="15" max="15" width="10.85546875" customWidth="1"/>
    <col min="16" max="16" width="12.42578125" customWidth="1"/>
    <col min="17" max="17" width="34.5703125" customWidth="1"/>
    <col min="18" max="18" width="27.85546875" customWidth="1"/>
  </cols>
  <sheetData>
    <row r="2" spans="2:18" ht="80.25" customHeight="1" x14ac:dyDescent="0.25">
      <c r="B2" s="331" t="s">
        <v>1548</v>
      </c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</row>
    <row r="5" spans="2:18" ht="51.75" thickBot="1" x14ac:dyDescent="0.3">
      <c r="B5" s="333" t="s">
        <v>1</v>
      </c>
      <c r="C5" s="333" t="s">
        <v>1549</v>
      </c>
      <c r="D5" s="333" t="s">
        <v>4</v>
      </c>
      <c r="E5" s="333" t="s">
        <v>5</v>
      </c>
      <c r="F5" s="333" t="s">
        <v>7</v>
      </c>
      <c r="G5" s="333" t="s">
        <v>8</v>
      </c>
      <c r="H5" s="333" t="s">
        <v>1313</v>
      </c>
      <c r="I5" s="333" t="s">
        <v>1314</v>
      </c>
      <c r="J5" s="333" t="s">
        <v>1315</v>
      </c>
      <c r="K5" s="333" t="s">
        <v>1316</v>
      </c>
      <c r="L5" s="333" t="s">
        <v>1317</v>
      </c>
      <c r="M5" s="333" t="s">
        <v>1318</v>
      </c>
      <c r="N5" s="333" t="s">
        <v>1421</v>
      </c>
      <c r="O5" s="334" t="s">
        <v>1320</v>
      </c>
      <c r="P5" s="334" t="s">
        <v>1321</v>
      </c>
      <c r="Q5" s="334" t="s">
        <v>1322</v>
      </c>
      <c r="R5" s="334" t="s">
        <v>1550</v>
      </c>
    </row>
    <row r="6" spans="2:18" ht="15.75" thickBot="1" x14ac:dyDescent="0.3">
      <c r="B6" s="390" t="s">
        <v>1324</v>
      </c>
      <c r="C6" s="391">
        <v>47</v>
      </c>
      <c r="D6" s="390"/>
      <c r="E6" s="365"/>
      <c r="F6" s="365"/>
      <c r="G6" s="392"/>
      <c r="H6" s="393"/>
      <c r="I6" s="365"/>
      <c r="J6" s="365"/>
      <c r="K6" s="365"/>
      <c r="L6" s="365"/>
      <c r="M6" s="365"/>
      <c r="N6" s="394">
        <v>25</v>
      </c>
      <c r="O6" s="369" t="s">
        <v>1426</v>
      </c>
      <c r="P6" s="370" t="s">
        <v>1426</v>
      </c>
      <c r="Q6" s="395">
        <v>18</v>
      </c>
      <c r="R6" s="396">
        <v>7</v>
      </c>
    </row>
    <row r="7" spans="2:18" ht="60" customHeight="1" x14ac:dyDescent="0.25">
      <c r="B7" s="379">
        <v>1</v>
      </c>
      <c r="C7" s="397" t="s">
        <v>1551</v>
      </c>
      <c r="D7" s="96" t="s">
        <v>295</v>
      </c>
      <c r="E7" s="71" t="s">
        <v>1552</v>
      </c>
      <c r="F7" s="106">
        <v>9896874155</v>
      </c>
      <c r="G7" s="398">
        <v>702721846368</v>
      </c>
      <c r="H7" s="379">
        <v>983</v>
      </c>
      <c r="I7" s="379">
        <v>679</v>
      </c>
      <c r="J7" s="379">
        <v>707</v>
      </c>
      <c r="K7" s="379" t="s">
        <v>282</v>
      </c>
      <c r="L7" s="379">
        <v>492</v>
      </c>
      <c r="M7" s="379"/>
      <c r="N7" s="263"/>
      <c r="O7" s="264"/>
      <c r="P7" s="264"/>
      <c r="Q7" s="264"/>
      <c r="R7" s="383" t="s">
        <v>1553</v>
      </c>
    </row>
    <row r="8" spans="2:18" ht="60" customHeight="1" x14ac:dyDescent="0.25">
      <c r="B8" s="379">
        <v>2</v>
      </c>
      <c r="C8" s="399" t="s">
        <v>1554</v>
      </c>
      <c r="D8" s="96" t="s">
        <v>1555</v>
      </c>
      <c r="E8" s="71" t="s">
        <v>1482</v>
      </c>
      <c r="F8" s="106">
        <v>7015625039</v>
      </c>
      <c r="G8" s="398">
        <v>348897253348</v>
      </c>
      <c r="H8" s="379">
        <v>1134</v>
      </c>
      <c r="I8" s="379">
        <v>720</v>
      </c>
      <c r="J8" s="379">
        <v>729</v>
      </c>
      <c r="K8" s="379">
        <v>815</v>
      </c>
      <c r="L8" s="379">
        <v>612</v>
      </c>
      <c r="M8" s="379">
        <v>69.739999999999995</v>
      </c>
      <c r="N8" s="382" t="s">
        <v>1328</v>
      </c>
      <c r="O8" s="21"/>
      <c r="P8" s="21"/>
      <c r="Q8" s="360" t="s">
        <v>1556</v>
      </c>
      <c r="R8" s="21"/>
    </row>
    <row r="9" spans="2:18" ht="60" customHeight="1" x14ac:dyDescent="0.25">
      <c r="B9" s="379">
        <v>3</v>
      </c>
      <c r="C9" s="397" t="s">
        <v>1557</v>
      </c>
      <c r="D9" s="96" t="s">
        <v>1558</v>
      </c>
      <c r="E9" s="71" t="s">
        <v>1559</v>
      </c>
      <c r="F9" s="106">
        <v>9896399328</v>
      </c>
      <c r="G9" s="400" t="s">
        <v>1560</v>
      </c>
      <c r="H9" s="401" t="s">
        <v>282</v>
      </c>
      <c r="I9" s="401" t="s">
        <v>282</v>
      </c>
      <c r="J9" s="401">
        <v>648</v>
      </c>
      <c r="K9" s="401" t="s">
        <v>282</v>
      </c>
      <c r="L9" s="401" t="s">
        <v>282</v>
      </c>
      <c r="M9" s="379"/>
      <c r="N9" s="252"/>
      <c r="O9" s="21"/>
      <c r="P9" s="21"/>
      <c r="Q9" s="252"/>
      <c r="R9" s="383" t="s">
        <v>1553</v>
      </c>
    </row>
    <row r="10" spans="2:18" ht="60" customHeight="1" x14ac:dyDescent="0.25">
      <c r="B10" s="379">
        <v>4</v>
      </c>
      <c r="C10" s="397" t="s">
        <v>1561</v>
      </c>
      <c r="D10" s="96" t="s">
        <v>1562</v>
      </c>
      <c r="E10" s="71" t="s">
        <v>1563</v>
      </c>
      <c r="F10" s="106">
        <v>7255004643</v>
      </c>
      <c r="G10" s="402">
        <v>202513740664</v>
      </c>
      <c r="H10" s="401" t="s">
        <v>282</v>
      </c>
      <c r="I10" s="401" t="s">
        <v>282</v>
      </c>
      <c r="J10" s="401">
        <v>596</v>
      </c>
      <c r="K10" s="401" t="s">
        <v>282</v>
      </c>
      <c r="L10" s="401" t="s">
        <v>282</v>
      </c>
      <c r="M10" s="379"/>
      <c r="N10" s="252"/>
      <c r="O10" s="21"/>
      <c r="P10" s="21"/>
      <c r="Q10" s="252"/>
      <c r="R10" s="383" t="s">
        <v>1553</v>
      </c>
    </row>
    <row r="11" spans="2:18" ht="60" customHeight="1" x14ac:dyDescent="0.25">
      <c r="B11" s="379">
        <v>5</v>
      </c>
      <c r="C11" s="397" t="s">
        <v>1564</v>
      </c>
      <c r="D11" s="96" t="s">
        <v>1565</v>
      </c>
      <c r="E11" s="71" t="s">
        <v>1566</v>
      </c>
      <c r="F11" s="106">
        <v>9813382290</v>
      </c>
      <c r="G11" s="402">
        <v>629704644585</v>
      </c>
      <c r="H11" s="401" t="s">
        <v>282</v>
      </c>
      <c r="I11" s="401" t="s">
        <v>282</v>
      </c>
      <c r="J11" s="401">
        <v>732</v>
      </c>
      <c r="K11" s="401" t="s">
        <v>282</v>
      </c>
      <c r="L11" s="401" t="s">
        <v>282</v>
      </c>
      <c r="M11" s="379"/>
      <c r="N11" s="252"/>
      <c r="O11" s="21"/>
      <c r="P11" s="21"/>
      <c r="Q11" s="252"/>
      <c r="R11" s="21"/>
    </row>
    <row r="12" spans="2:18" ht="60" customHeight="1" x14ac:dyDescent="0.25">
      <c r="B12" s="379">
        <v>6</v>
      </c>
      <c r="C12" s="399" t="s">
        <v>1567</v>
      </c>
      <c r="D12" s="96" t="s">
        <v>1568</v>
      </c>
      <c r="E12" s="71" t="s">
        <v>1569</v>
      </c>
      <c r="F12" s="106">
        <v>9729352107</v>
      </c>
      <c r="G12" s="402">
        <v>271465186335</v>
      </c>
      <c r="H12" s="401">
        <v>1062</v>
      </c>
      <c r="I12" s="401">
        <v>707</v>
      </c>
      <c r="J12" s="401">
        <v>804</v>
      </c>
      <c r="K12" s="401">
        <v>861</v>
      </c>
      <c r="L12" s="401">
        <v>625</v>
      </c>
      <c r="M12" s="379">
        <v>70.59</v>
      </c>
      <c r="N12" s="382" t="s">
        <v>1328</v>
      </c>
      <c r="O12" s="21"/>
      <c r="P12" s="21"/>
      <c r="Q12" s="360" t="s">
        <v>1556</v>
      </c>
      <c r="R12" s="21"/>
    </row>
    <row r="13" spans="2:18" ht="60" customHeight="1" x14ac:dyDescent="0.25">
      <c r="B13" s="379">
        <v>7</v>
      </c>
      <c r="C13" s="399" t="s">
        <v>1570</v>
      </c>
      <c r="D13" s="96" t="s">
        <v>1571</v>
      </c>
      <c r="E13" s="71" t="s">
        <v>1572</v>
      </c>
      <c r="F13" s="106">
        <v>9306339846</v>
      </c>
      <c r="G13" s="402">
        <v>288975729163</v>
      </c>
      <c r="H13" s="401">
        <v>980</v>
      </c>
      <c r="I13" s="401">
        <v>690</v>
      </c>
      <c r="J13" s="401">
        <v>772</v>
      </c>
      <c r="K13" s="401">
        <v>752</v>
      </c>
      <c r="L13" s="401">
        <v>571</v>
      </c>
      <c r="M13" s="379">
        <v>65.48</v>
      </c>
      <c r="N13" s="382" t="s">
        <v>1328</v>
      </c>
      <c r="O13" s="21"/>
      <c r="P13" s="21"/>
      <c r="Q13" s="360" t="s">
        <v>1556</v>
      </c>
      <c r="R13" s="21"/>
    </row>
    <row r="14" spans="2:18" ht="60" customHeight="1" x14ac:dyDescent="0.25">
      <c r="B14" s="379">
        <v>8</v>
      </c>
      <c r="C14" s="399" t="s">
        <v>1573</v>
      </c>
      <c r="D14" s="96" t="s">
        <v>1571</v>
      </c>
      <c r="E14" s="71" t="s">
        <v>1574</v>
      </c>
      <c r="F14" s="106">
        <v>8570826575</v>
      </c>
      <c r="G14" s="402" t="s">
        <v>1575</v>
      </c>
      <c r="H14" s="401">
        <v>889</v>
      </c>
      <c r="I14" s="401">
        <v>650</v>
      </c>
      <c r="J14" s="401">
        <v>675</v>
      </c>
      <c r="K14" s="401">
        <v>659</v>
      </c>
      <c r="L14" s="401">
        <v>534</v>
      </c>
      <c r="M14" s="379">
        <v>59.25</v>
      </c>
      <c r="N14" s="382" t="s">
        <v>1328</v>
      </c>
      <c r="O14" s="21"/>
      <c r="P14" s="21"/>
      <c r="Q14" s="360" t="s">
        <v>1556</v>
      </c>
      <c r="R14" s="21"/>
    </row>
    <row r="15" spans="2:18" ht="60" customHeight="1" x14ac:dyDescent="0.25">
      <c r="B15" s="379">
        <v>9</v>
      </c>
      <c r="C15" s="397" t="s">
        <v>1576</v>
      </c>
      <c r="D15" s="96" t="s">
        <v>1577</v>
      </c>
      <c r="E15" s="71" t="s">
        <v>1578</v>
      </c>
      <c r="F15" s="106">
        <v>8894335457</v>
      </c>
      <c r="G15" s="402">
        <v>579149571144</v>
      </c>
      <c r="H15" s="401">
        <v>999</v>
      </c>
      <c r="I15" s="401">
        <v>631</v>
      </c>
      <c r="J15" s="401">
        <v>680</v>
      </c>
      <c r="K15" s="401" t="s">
        <v>282</v>
      </c>
      <c r="L15" s="401">
        <v>485</v>
      </c>
      <c r="M15" s="379"/>
      <c r="N15" s="252"/>
      <c r="O15" s="21"/>
      <c r="P15" s="21"/>
      <c r="Q15" s="267"/>
      <c r="R15" s="403" t="s">
        <v>1556</v>
      </c>
    </row>
    <row r="16" spans="2:18" ht="60" customHeight="1" x14ac:dyDescent="0.25">
      <c r="B16" s="379">
        <v>10</v>
      </c>
      <c r="C16" s="399" t="s">
        <v>1579</v>
      </c>
      <c r="D16" s="106" t="s">
        <v>1580</v>
      </c>
      <c r="E16" s="106" t="s">
        <v>1581</v>
      </c>
      <c r="F16" s="106">
        <v>9646557853</v>
      </c>
      <c r="G16" s="402">
        <v>600551277870</v>
      </c>
      <c r="H16" s="401">
        <v>1190</v>
      </c>
      <c r="I16" s="401">
        <v>760</v>
      </c>
      <c r="J16" s="401">
        <v>743</v>
      </c>
      <c r="K16" s="401">
        <v>800</v>
      </c>
      <c r="L16" s="401">
        <v>679</v>
      </c>
      <c r="M16" s="379">
        <v>72.56</v>
      </c>
      <c r="N16" s="382" t="s">
        <v>1328</v>
      </c>
      <c r="O16" s="21"/>
      <c r="P16" s="21"/>
      <c r="Q16" s="360" t="s">
        <v>1556</v>
      </c>
      <c r="R16" s="21"/>
    </row>
    <row r="17" spans="2:18" ht="60" customHeight="1" x14ac:dyDescent="0.25">
      <c r="B17" s="379">
        <v>11</v>
      </c>
      <c r="C17" s="397" t="s">
        <v>1582</v>
      </c>
      <c r="D17" s="106" t="s">
        <v>1583</v>
      </c>
      <c r="E17" s="106" t="s">
        <v>1584</v>
      </c>
      <c r="F17" s="106">
        <v>8295266002</v>
      </c>
      <c r="G17" s="400" t="s">
        <v>1585</v>
      </c>
      <c r="H17" s="401" t="s">
        <v>282</v>
      </c>
      <c r="I17" s="401">
        <v>567</v>
      </c>
      <c r="J17" s="401">
        <v>608</v>
      </c>
      <c r="K17" s="401" t="s">
        <v>282</v>
      </c>
      <c r="L17" s="401" t="s">
        <v>282</v>
      </c>
      <c r="M17" s="379"/>
      <c r="N17" s="252"/>
      <c r="O17" s="21"/>
      <c r="P17" s="21"/>
      <c r="Q17" s="252"/>
      <c r="R17" s="21"/>
    </row>
    <row r="18" spans="2:18" ht="60" customHeight="1" x14ac:dyDescent="0.25">
      <c r="B18" s="379">
        <v>12</v>
      </c>
      <c r="C18" s="397" t="s">
        <v>1586</v>
      </c>
      <c r="D18" s="106" t="s">
        <v>1587</v>
      </c>
      <c r="E18" s="106" t="s">
        <v>1264</v>
      </c>
      <c r="F18" s="106">
        <v>7559636048</v>
      </c>
      <c r="G18" s="400" t="s">
        <v>1588</v>
      </c>
      <c r="H18" s="401">
        <v>898</v>
      </c>
      <c r="I18" s="401" t="s">
        <v>282</v>
      </c>
      <c r="J18" s="401">
        <v>567</v>
      </c>
      <c r="K18" s="401" t="s">
        <v>282</v>
      </c>
      <c r="L18" s="401" t="s">
        <v>282</v>
      </c>
      <c r="M18" s="379"/>
      <c r="N18" s="252"/>
      <c r="O18" s="21"/>
      <c r="P18" s="21"/>
      <c r="Q18" s="252"/>
      <c r="R18" s="21"/>
    </row>
    <row r="19" spans="2:18" ht="60" customHeight="1" x14ac:dyDescent="0.25">
      <c r="B19" s="379">
        <v>13</v>
      </c>
      <c r="C19" s="397" t="s">
        <v>1589</v>
      </c>
      <c r="D19" s="106" t="s">
        <v>1590</v>
      </c>
      <c r="E19" s="106" t="s">
        <v>1591</v>
      </c>
      <c r="F19" s="106">
        <v>9996391998</v>
      </c>
      <c r="G19" s="400" t="s">
        <v>1592</v>
      </c>
      <c r="H19" s="401">
        <v>1021</v>
      </c>
      <c r="I19" s="401" t="s">
        <v>282</v>
      </c>
      <c r="J19" s="401">
        <v>647</v>
      </c>
      <c r="K19" s="401" t="s">
        <v>282</v>
      </c>
      <c r="L19" s="401" t="s">
        <v>282</v>
      </c>
      <c r="M19" s="379"/>
      <c r="N19" s="252"/>
      <c r="O19" s="21"/>
      <c r="P19" s="21"/>
      <c r="Q19" s="252"/>
      <c r="R19" s="21"/>
    </row>
    <row r="20" spans="2:18" ht="60" customHeight="1" x14ac:dyDescent="0.25">
      <c r="B20" s="379">
        <v>14</v>
      </c>
      <c r="C20" s="397" t="s">
        <v>1593</v>
      </c>
      <c r="D20" s="106" t="s">
        <v>1594</v>
      </c>
      <c r="E20" s="106" t="s">
        <v>1595</v>
      </c>
      <c r="F20" s="106">
        <v>7018184857</v>
      </c>
      <c r="G20" s="400" t="s">
        <v>1596</v>
      </c>
      <c r="H20" s="401" t="s">
        <v>282</v>
      </c>
      <c r="I20" s="401" t="s">
        <v>282</v>
      </c>
      <c r="J20" s="401">
        <v>608</v>
      </c>
      <c r="K20" s="401" t="s">
        <v>282</v>
      </c>
      <c r="L20" s="401" t="s">
        <v>282</v>
      </c>
      <c r="M20" s="379"/>
      <c r="N20" s="252"/>
      <c r="O20" s="21"/>
      <c r="P20" s="21"/>
      <c r="Q20" s="252"/>
      <c r="R20" s="21"/>
    </row>
    <row r="21" spans="2:18" ht="60" customHeight="1" x14ac:dyDescent="0.25">
      <c r="B21" s="379">
        <v>15</v>
      </c>
      <c r="C21" s="397" t="s">
        <v>1597</v>
      </c>
      <c r="D21" s="106" t="s">
        <v>1598</v>
      </c>
      <c r="E21" s="106" t="s">
        <v>1599</v>
      </c>
      <c r="F21" s="106">
        <v>9996883133</v>
      </c>
      <c r="G21" s="400" t="s">
        <v>1600</v>
      </c>
      <c r="H21" s="401">
        <v>943</v>
      </c>
      <c r="I21" s="401" t="s">
        <v>282</v>
      </c>
      <c r="J21" s="401">
        <v>669</v>
      </c>
      <c r="K21" s="401" t="s">
        <v>282</v>
      </c>
      <c r="L21" s="401" t="s">
        <v>282</v>
      </c>
      <c r="M21" s="379"/>
      <c r="N21" s="252"/>
      <c r="O21" s="21"/>
      <c r="P21" s="21"/>
      <c r="Q21" s="252"/>
      <c r="R21" s="383" t="s">
        <v>1553</v>
      </c>
    </row>
    <row r="22" spans="2:18" ht="60" customHeight="1" x14ac:dyDescent="0.25">
      <c r="B22" s="379">
        <v>16</v>
      </c>
      <c r="C22" s="399" t="s">
        <v>1601</v>
      </c>
      <c r="D22" s="106" t="s">
        <v>118</v>
      </c>
      <c r="E22" s="106" t="s">
        <v>1602</v>
      </c>
      <c r="F22" s="106">
        <v>9518049371</v>
      </c>
      <c r="G22" s="400" t="s">
        <v>1603</v>
      </c>
      <c r="H22" s="401">
        <v>1126</v>
      </c>
      <c r="I22" s="401">
        <v>774</v>
      </c>
      <c r="J22" s="401">
        <v>795</v>
      </c>
      <c r="K22" s="401">
        <v>863</v>
      </c>
      <c r="L22" s="401">
        <v>604</v>
      </c>
      <c r="M22" s="379">
        <v>72.38</v>
      </c>
      <c r="N22" s="382" t="s">
        <v>1328</v>
      </c>
      <c r="O22" s="21"/>
      <c r="P22" s="21"/>
      <c r="Q22" s="360" t="s">
        <v>1556</v>
      </c>
      <c r="R22" s="21"/>
    </row>
    <row r="23" spans="2:18" ht="60" customHeight="1" x14ac:dyDescent="0.25">
      <c r="B23" s="379">
        <v>17</v>
      </c>
      <c r="C23" s="397" t="s">
        <v>1604</v>
      </c>
      <c r="D23" s="106" t="s">
        <v>1605</v>
      </c>
      <c r="E23" s="106" t="s">
        <v>779</v>
      </c>
      <c r="F23" s="106">
        <v>8398887750</v>
      </c>
      <c r="G23" s="400" t="s">
        <v>1606</v>
      </c>
      <c r="H23" s="401" t="s">
        <v>282</v>
      </c>
      <c r="I23" s="401">
        <v>632</v>
      </c>
      <c r="J23" s="401">
        <v>663</v>
      </c>
      <c r="K23" s="401" t="s">
        <v>282</v>
      </c>
      <c r="L23" s="401" t="s">
        <v>282</v>
      </c>
      <c r="M23" s="379"/>
      <c r="N23" s="252"/>
      <c r="O23" s="21"/>
      <c r="P23" s="21"/>
      <c r="Q23" s="252"/>
      <c r="R23" s="21"/>
    </row>
    <row r="24" spans="2:18" ht="60" customHeight="1" x14ac:dyDescent="0.25">
      <c r="B24" s="379">
        <v>18</v>
      </c>
      <c r="C24" s="397" t="s">
        <v>1607</v>
      </c>
      <c r="D24" s="106" t="s">
        <v>1608</v>
      </c>
      <c r="E24" s="106" t="s">
        <v>1609</v>
      </c>
      <c r="F24" s="106">
        <v>9218565681</v>
      </c>
      <c r="G24" s="400" t="s">
        <v>1610</v>
      </c>
      <c r="H24" s="401">
        <v>913</v>
      </c>
      <c r="I24" s="401" t="s">
        <v>282</v>
      </c>
      <c r="J24" s="401">
        <v>655</v>
      </c>
      <c r="K24" s="401" t="s">
        <v>282</v>
      </c>
      <c r="L24" s="401" t="s">
        <v>282</v>
      </c>
      <c r="M24" s="379"/>
      <c r="N24" s="252"/>
      <c r="O24" s="21"/>
      <c r="P24" s="21"/>
      <c r="Q24" s="252"/>
      <c r="R24" s="21"/>
    </row>
    <row r="25" spans="2:18" ht="60" customHeight="1" x14ac:dyDescent="0.25">
      <c r="B25" s="379">
        <v>19</v>
      </c>
      <c r="C25" s="397" t="s">
        <v>1611</v>
      </c>
      <c r="D25" s="106" t="s">
        <v>1612</v>
      </c>
      <c r="E25" s="106" t="s">
        <v>26</v>
      </c>
      <c r="F25" s="106">
        <v>9882464498</v>
      </c>
      <c r="G25" s="400" t="s">
        <v>1613</v>
      </c>
      <c r="H25" s="401">
        <v>887</v>
      </c>
      <c r="I25" s="401">
        <v>646</v>
      </c>
      <c r="J25" s="401">
        <v>567</v>
      </c>
      <c r="K25" s="401" t="s">
        <v>282</v>
      </c>
      <c r="L25" s="401" t="s">
        <v>282</v>
      </c>
      <c r="M25" s="379"/>
      <c r="N25" s="252"/>
      <c r="O25" s="21"/>
      <c r="P25" s="21"/>
      <c r="Q25" s="252"/>
      <c r="R25" s="21"/>
    </row>
    <row r="26" spans="2:18" ht="60" customHeight="1" x14ac:dyDescent="0.25">
      <c r="B26" s="379">
        <v>20</v>
      </c>
      <c r="C26" s="397" t="s">
        <v>1614</v>
      </c>
      <c r="D26" s="106" t="s">
        <v>1615</v>
      </c>
      <c r="E26" s="106" t="s">
        <v>1616</v>
      </c>
      <c r="F26" s="106">
        <v>9805300713</v>
      </c>
      <c r="G26" s="400" t="s">
        <v>1617</v>
      </c>
      <c r="H26" s="401">
        <v>963</v>
      </c>
      <c r="I26" s="401">
        <v>633</v>
      </c>
      <c r="J26" s="401">
        <v>676</v>
      </c>
      <c r="K26" s="401" t="s">
        <v>282</v>
      </c>
      <c r="L26" s="401" t="s">
        <v>282</v>
      </c>
      <c r="M26" s="379"/>
      <c r="N26" s="252"/>
      <c r="O26" s="21"/>
      <c r="P26" s="21"/>
      <c r="Q26" s="252"/>
      <c r="R26" s="21"/>
    </row>
    <row r="27" spans="2:18" ht="60" customHeight="1" x14ac:dyDescent="0.25">
      <c r="B27" s="379">
        <v>21</v>
      </c>
      <c r="C27" s="397" t="s">
        <v>1618</v>
      </c>
      <c r="D27" s="106" t="s">
        <v>1619</v>
      </c>
      <c r="E27" s="106" t="s">
        <v>575</v>
      </c>
      <c r="F27" s="106">
        <v>9729238595</v>
      </c>
      <c r="G27" s="400" t="s">
        <v>1620</v>
      </c>
      <c r="H27" s="401">
        <v>1112</v>
      </c>
      <c r="I27" s="401">
        <v>709</v>
      </c>
      <c r="J27" s="401">
        <v>780</v>
      </c>
      <c r="K27" s="401" t="s">
        <v>282</v>
      </c>
      <c r="L27" s="401" t="s">
        <v>282</v>
      </c>
      <c r="M27" s="379"/>
      <c r="N27" s="252"/>
      <c r="O27" s="21"/>
      <c r="P27" s="21"/>
      <c r="Q27" s="252"/>
      <c r="R27" s="21"/>
    </row>
    <row r="28" spans="2:18" ht="60" customHeight="1" x14ac:dyDescent="0.25">
      <c r="B28" s="379">
        <v>22</v>
      </c>
      <c r="C28" s="399" t="s">
        <v>1621</v>
      </c>
      <c r="D28" s="106" t="s">
        <v>1622</v>
      </c>
      <c r="E28" s="106" t="s">
        <v>391</v>
      </c>
      <c r="F28" s="106">
        <v>9729476347</v>
      </c>
      <c r="G28" s="400" t="s">
        <v>1623</v>
      </c>
      <c r="H28" s="401">
        <v>1031</v>
      </c>
      <c r="I28" s="401">
        <v>707</v>
      </c>
      <c r="J28" s="401">
        <v>719</v>
      </c>
      <c r="K28" s="401">
        <v>721</v>
      </c>
      <c r="L28" s="401">
        <v>510</v>
      </c>
      <c r="M28" s="379">
        <v>64.14</v>
      </c>
      <c r="N28" s="382" t="s">
        <v>1328</v>
      </c>
      <c r="O28" s="21"/>
      <c r="P28" s="21"/>
      <c r="Q28" s="360" t="s">
        <v>1556</v>
      </c>
      <c r="R28" s="21"/>
    </row>
    <row r="29" spans="2:18" ht="60" customHeight="1" x14ac:dyDescent="0.25">
      <c r="B29" s="379">
        <v>23</v>
      </c>
      <c r="C29" s="399" t="s">
        <v>1624</v>
      </c>
      <c r="D29" s="106" t="s">
        <v>1622</v>
      </c>
      <c r="E29" s="106" t="s">
        <v>1625</v>
      </c>
      <c r="F29" s="106">
        <v>8930521731</v>
      </c>
      <c r="G29" s="404" t="s">
        <v>1626</v>
      </c>
      <c r="H29" s="401">
        <v>1089</v>
      </c>
      <c r="I29" s="401">
        <v>706</v>
      </c>
      <c r="J29" s="401">
        <v>764</v>
      </c>
      <c r="K29" s="401">
        <v>792</v>
      </c>
      <c r="L29" s="401">
        <v>563</v>
      </c>
      <c r="M29" s="379">
        <v>68.069999999999993</v>
      </c>
      <c r="N29" s="382" t="s">
        <v>1328</v>
      </c>
      <c r="O29" s="21"/>
      <c r="P29" s="21"/>
      <c r="Q29" s="360" t="s">
        <v>1556</v>
      </c>
      <c r="R29" s="21"/>
    </row>
    <row r="30" spans="2:18" ht="60" customHeight="1" x14ac:dyDescent="0.25">
      <c r="B30" s="379">
        <v>24</v>
      </c>
      <c r="C30" s="399" t="s">
        <v>1627</v>
      </c>
      <c r="D30" s="106" t="s">
        <v>1628</v>
      </c>
      <c r="E30" s="106" t="s">
        <v>441</v>
      </c>
      <c r="F30" s="106">
        <v>9878051777</v>
      </c>
      <c r="G30" s="400" t="s">
        <v>1629</v>
      </c>
      <c r="H30" s="401">
        <v>1155</v>
      </c>
      <c r="I30" s="401">
        <v>726</v>
      </c>
      <c r="J30" s="401">
        <v>805</v>
      </c>
      <c r="K30" s="401">
        <v>697</v>
      </c>
      <c r="L30" s="401">
        <v>514</v>
      </c>
      <c r="M30" s="379">
        <v>67.77</v>
      </c>
      <c r="N30" s="382" t="s">
        <v>1328</v>
      </c>
      <c r="O30" s="21"/>
      <c r="P30" s="21"/>
      <c r="Q30" s="360" t="s">
        <v>1556</v>
      </c>
      <c r="R30" s="21"/>
    </row>
    <row r="31" spans="2:18" ht="60" customHeight="1" x14ac:dyDescent="0.25">
      <c r="B31" s="379">
        <v>25</v>
      </c>
      <c r="C31" s="397" t="s">
        <v>1630</v>
      </c>
      <c r="D31" s="106" t="s">
        <v>1631</v>
      </c>
      <c r="E31" s="106" t="s">
        <v>1625</v>
      </c>
      <c r="F31" s="106">
        <v>8351090156</v>
      </c>
      <c r="G31" s="400" t="s">
        <v>1632</v>
      </c>
      <c r="H31" s="401">
        <v>886</v>
      </c>
      <c r="I31" s="401">
        <v>655</v>
      </c>
      <c r="J31" s="401">
        <v>677</v>
      </c>
      <c r="K31" s="401" t="s">
        <v>282</v>
      </c>
      <c r="L31" s="401" t="s">
        <v>282</v>
      </c>
      <c r="M31" s="379"/>
      <c r="N31" s="252"/>
      <c r="O31" s="21"/>
      <c r="P31" s="21"/>
      <c r="Q31" s="252"/>
      <c r="R31" s="403" t="s">
        <v>1556</v>
      </c>
    </row>
    <row r="32" spans="2:18" ht="60" customHeight="1" x14ac:dyDescent="0.25">
      <c r="B32" s="379">
        <v>26</v>
      </c>
      <c r="C32" s="397" t="s">
        <v>1633</v>
      </c>
      <c r="D32" s="106" t="s">
        <v>1634</v>
      </c>
      <c r="E32" s="106" t="s">
        <v>1635</v>
      </c>
      <c r="F32" s="106">
        <v>8278701699</v>
      </c>
      <c r="G32" s="400" t="s">
        <v>1636</v>
      </c>
      <c r="H32" s="401">
        <v>944</v>
      </c>
      <c r="I32" s="401" t="s">
        <v>282</v>
      </c>
      <c r="J32" s="401">
        <v>726</v>
      </c>
      <c r="K32" s="401" t="s">
        <v>282</v>
      </c>
      <c r="L32" s="401" t="s">
        <v>282</v>
      </c>
      <c r="M32" s="379"/>
      <c r="N32" s="252"/>
      <c r="O32" s="21"/>
      <c r="P32" s="21"/>
      <c r="Q32" s="252"/>
      <c r="R32" s="21"/>
    </row>
    <row r="33" spans="2:18" ht="60" customHeight="1" x14ac:dyDescent="0.25">
      <c r="B33" s="379">
        <v>27</v>
      </c>
      <c r="C33" s="399" t="s">
        <v>1637</v>
      </c>
      <c r="D33" s="106" t="s">
        <v>1638</v>
      </c>
      <c r="E33" s="106" t="s">
        <v>691</v>
      </c>
      <c r="F33" s="106">
        <v>8307389142</v>
      </c>
      <c r="G33" s="400" t="s">
        <v>1639</v>
      </c>
      <c r="H33" s="401">
        <v>1142</v>
      </c>
      <c r="I33" s="401">
        <v>718</v>
      </c>
      <c r="J33" s="401">
        <v>816</v>
      </c>
      <c r="K33" s="401">
        <v>930</v>
      </c>
      <c r="L33" s="401">
        <v>574</v>
      </c>
      <c r="M33" s="379">
        <v>72.7</v>
      </c>
      <c r="N33" s="382" t="s">
        <v>1328</v>
      </c>
      <c r="O33" s="21"/>
      <c r="P33" s="21"/>
      <c r="Q33" s="360" t="s">
        <v>1556</v>
      </c>
      <c r="R33" s="21"/>
    </row>
    <row r="34" spans="2:18" ht="60" customHeight="1" x14ac:dyDescent="0.25">
      <c r="B34" s="379">
        <v>28</v>
      </c>
      <c r="C34" s="399" t="s">
        <v>1640</v>
      </c>
      <c r="D34" s="106" t="s">
        <v>1641</v>
      </c>
      <c r="E34" s="106" t="s">
        <v>1642</v>
      </c>
      <c r="F34" s="106">
        <v>9816622476</v>
      </c>
      <c r="G34" s="400" t="s">
        <v>1643</v>
      </c>
      <c r="H34" s="401">
        <v>1203</v>
      </c>
      <c r="I34" s="401">
        <v>771</v>
      </c>
      <c r="J34" s="401">
        <v>862</v>
      </c>
      <c r="K34" s="401">
        <v>985</v>
      </c>
      <c r="L34" s="401">
        <v>735</v>
      </c>
      <c r="M34" s="379">
        <v>79.23</v>
      </c>
      <c r="N34" s="382" t="s">
        <v>1328</v>
      </c>
      <c r="O34" s="21"/>
      <c r="P34" s="21"/>
      <c r="Q34" s="360" t="s">
        <v>1556</v>
      </c>
      <c r="R34" s="21"/>
    </row>
    <row r="35" spans="2:18" ht="60" customHeight="1" x14ac:dyDescent="0.25">
      <c r="B35" s="379">
        <v>29</v>
      </c>
      <c r="C35" s="397" t="s">
        <v>1644</v>
      </c>
      <c r="D35" s="106" t="s">
        <v>1645</v>
      </c>
      <c r="E35" s="106" t="s">
        <v>1646</v>
      </c>
      <c r="F35" s="106">
        <v>8894953874</v>
      </c>
      <c r="G35" s="400" t="s">
        <v>1647</v>
      </c>
      <c r="H35" s="401">
        <v>958</v>
      </c>
      <c r="I35" s="401" t="s">
        <v>282</v>
      </c>
      <c r="J35" s="401">
        <v>666</v>
      </c>
      <c r="K35" s="401" t="s">
        <v>282</v>
      </c>
      <c r="L35" s="401" t="s">
        <v>282</v>
      </c>
      <c r="M35" s="379"/>
      <c r="N35" s="252"/>
      <c r="O35" s="21"/>
      <c r="P35" s="21"/>
      <c r="Q35" s="252"/>
      <c r="R35" s="21"/>
    </row>
    <row r="36" spans="2:18" ht="60" customHeight="1" x14ac:dyDescent="0.25">
      <c r="B36" s="379">
        <v>30</v>
      </c>
      <c r="C36" s="397" t="s">
        <v>1648</v>
      </c>
      <c r="D36" s="106" t="s">
        <v>1649</v>
      </c>
      <c r="E36" s="106" t="s">
        <v>1650</v>
      </c>
      <c r="F36" s="106">
        <v>8580976096</v>
      </c>
      <c r="G36" s="400" t="s">
        <v>1651</v>
      </c>
      <c r="H36" s="401" t="s">
        <v>282</v>
      </c>
      <c r="I36" s="401" t="s">
        <v>282</v>
      </c>
      <c r="J36" s="401">
        <v>535</v>
      </c>
      <c r="K36" s="401" t="s">
        <v>282</v>
      </c>
      <c r="L36" s="401" t="s">
        <v>282</v>
      </c>
      <c r="M36" s="379"/>
      <c r="N36" s="252"/>
      <c r="O36" s="21"/>
      <c r="P36" s="21"/>
      <c r="Q36" s="252"/>
      <c r="R36" s="21"/>
    </row>
    <row r="37" spans="2:18" ht="60" customHeight="1" x14ac:dyDescent="0.25">
      <c r="B37" s="379">
        <v>31</v>
      </c>
      <c r="C37" s="397" t="s">
        <v>1652</v>
      </c>
      <c r="D37" s="106" t="s">
        <v>1653</v>
      </c>
      <c r="E37" s="106" t="s">
        <v>1654</v>
      </c>
      <c r="F37" s="106">
        <v>8894498322</v>
      </c>
      <c r="G37" s="400" t="s">
        <v>1655</v>
      </c>
      <c r="H37" s="401" t="s">
        <v>282</v>
      </c>
      <c r="I37" s="401" t="s">
        <v>282</v>
      </c>
      <c r="J37" s="401">
        <v>715</v>
      </c>
      <c r="K37" s="401" t="s">
        <v>282</v>
      </c>
      <c r="L37" s="401" t="s">
        <v>282</v>
      </c>
      <c r="M37" s="379"/>
      <c r="N37" s="252"/>
      <c r="O37" s="21"/>
      <c r="P37" s="21"/>
      <c r="Q37" s="252"/>
      <c r="R37" s="21"/>
    </row>
    <row r="38" spans="2:18" ht="60" customHeight="1" x14ac:dyDescent="0.25">
      <c r="B38" s="379">
        <v>32</v>
      </c>
      <c r="C38" s="399" t="s">
        <v>1656</v>
      </c>
      <c r="D38" s="106" t="s">
        <v>1657</v>
      </c>
      <c r="E38" s="106" t="s">
        <v>1658</v>
      </c>
      <c r="F38" s="106">
        <v>9034834385</v>
      </c>
      <c r="G38" s="400" t="s">
        <v>1659</v>
      </c>
      <c r="H38" s="401">
        <v>1013</v>
      </c>
      <c r="I38" s="401">
        <v>694</v>
      </c>
      <c r="J38" s="401">
        <v>699</v>
      </c>
      <c r="K38" s="401">
        <v>669</v>
      </c>
      <c r="L38" s="401">
        <v>489</v>
      </c>
      <c r="M38" s="379">
        <v>61.98</v>
      </c>
      <c r="N38" s="382" t="s">
        <v>1328</v>
      </c>
      <c r="O38" s="21"/>
      <c r="P38" s="21"/>
      <c r="Q38" s="360" t="s">
        <v>1553</v>
      </c>
      <c r="R38" s="21"/>
    </row>
    <row r="39" spans="2:18" ht="60" customHeight="1" x14ac:dyDescent="0.25">
      <c r="B39" s="379">
        <v>33</v>
      </c>
      <c r="C39" s="397" t="s">
        <v>1660</v>
      </c>
      <c r="D39" s="106" t="s">
        <v>1661</v>
      </c>
      <c r="E39" s="106" t="s">
        <v>1662</v>
      </c>
      <c r="F39" s="106">
        <v>9255103262</v>
      </c>
      <c r="G39" s="400" t="s">
        <v>1663</v>
      </c>
      <c r="H39" s="401">
        <v>927</v>
      </c>
      <c r="I39" s="401" t="s">
        <v>282</v>
      </c>
      <c r="J39" s="401">
        <v>736</v>
      </c>
      <c r="K39" s="401">
        <v>679</v>
      </c>
      <c r="L39" s="401" t="s">
        <v>282</v>
      </c>
      <c r="M39" s="379"/>
      <c r="N39" s="252"/>
      <c r="O39" s="21"/>
      <c r="P39" s="21"/>
      <c r="Q39" s="252"/>
      <c r="R39" s="21"/>
    </row>
    <row r="40" spans="2:18" ht="60" customHeight="1" x14ac:dyDescent="0.25">
      <c r="B40" s="379">
        <v>34</v>
      </c>
      <c r="C40" s="397" t="s">
        <v>1664</v>
      </c>
      <c r="D40" s="106" t="s">
        <v>1665</v>
      </c>
      <c r="E40" s="106" t="s">
        <v>1666</v>
      </c>
      <c r="F40" s="106">
        <v>8894547121</v>
      </c>
      <c r="G40" s="400" t="s">
        <v>1667</v>
      </c>
      <c r="H40" s="401">
        <v>1045</v>
      </c>
      <c r="I40" s="401" t="s">
        <v>282</v>
      </c>
      <c r="J40" s="405">
        <v>590</v>
      </c>
      <c r="K40" s="401" t="s">
        <v>282</v>
      </c>
      <c r="L40" s="401" t="s">
        <v>282</v>
      </c>
      <c r="M40" s="379"/>
      <c r="N40" s="252"/>
      <c r="O40" s="21"/>
      <c r="P40" s="21"/>
      <c r="Q40" s="252"/>
      <c r="R40" s="21"/>
    </row>
    <row r="41" spans="2:18" ht="60" customHeight="1" x14ac:dyDescent="0.25">
      <c r="B41" s="379">
        <v>35</v>
      </c>
      <c r="C41" s="398">
        <v>192500920002</v>
      </c>
      <c r="D41" s="70" t="s">
        <v>1668</v>
      </c>
      <c r="E41" s="70" t="s">
        <v>1669</v>
      </c>
      <c r="F41" s="70">
        <v>8580898058</v>
      </c>
      <c r="G41" s="400" t="s">
        <v>1670</v>
      </c>
      <c r="H41" s="406"/>
      <c r="I41" s="401" t="s">
        <v>282</v>
      </c>
      <c r="J41" s="401">
        <v>662</v>
      </c>
      <c r="K41" s="401" t="s">
        <v>282</v>
      </c>
      <c r="L41" s="401" t="s">
        <v>282</v>
      </c>
      <c r="M41" s="379"/>
      <c r="N41" s="252"/>
      <c r="O41" s="21"/>
      <c r="P41" s="21"/>
      <c r="Q41" s="252"/>
      <c r="R41" s="21"/>
    </row>
    <row r="42" spans="2:18" s="411" customFormat="1" ht="80.25" customHeight="1" x14ac:dyDescent="0.25">
      <c r="B42" s="401">
        <v>36</v>
      </c>
      <c r="C42" s="402">
        <v>192500920003</v>
      </c>
      <c r="D42" s="407" t="s">
        <v>1671</v>
      </c>
      <c r="E42" s="407" t="s">
        <v>1672</v>
      </c>
      <c r="F42" s="407">
        <v>9896933548</v>
      </c>
      <c r="G42" s="400" t="s">
        <v>1673</v>
      </c>
      <c r="H42" s="408"/>
      <c r="I42" s="401">
        <v>717</v>
      </c>
      <c r="J42" s="401">
        <v>718</v>
      </c>
      <c r="K42" s="401" t="s">
        <v>282</v>
      </c>
      <c r="L42" s="401" t="s">
        <v>282</v>
      </c>
      <c r="M42" s="401"/>
      <c r="N42" s="252"/>
      <c r="O42" s="409"/>
      <c r="P42" s="409"/>
      <c r="Q42" s="267"/>
      <c r="R42" s="410" t="s">
        <v>1553</v>
      </c>
    </row>
    <row r="43" spans="2:18" ht="60" customHeight="1" x14ac:dyDescent="0.25">
      <c r="B43" s="379">
        <v>37</v>
      </c>
      <c r="C43" s="398">
        <v>192500920004</v>
      </c>
      <c r="D43" s="70" t="s">
        <v>1674</v>
      </c>
      <c r="E43" s="70" t="s">
        <v>1675</v>
      </c>
      <c r="F43" s="70">
        <v>7876843114</v>
      </c>
      <c r="G43" s="400" t="s">
        <v>1676</v>
      </c>
      <c r="H43" s="408"/>
      <c r="I43" s="401">
        <v>626</v>
      </c>
      <c r="J43" s="401">
        <v>587</v>
      </c>
      <c r="K43" s="401" t="s">
        <v>282</v>
      </c>
      <c r="L43" s="401" t="s">
        <v>282</v>
      </c>
      <c r="M43" s="379"/>
      <c r="N43" s="252"/>
      <c r="O43" s="21"/>
      <c r="P43" s="21"/>
      <c r="Q43" s="252"/>
      <c r="R43" s="21"/>
    </row>
    <row r="44" spans="2:18" ht="60" customHeight="1" x14ac:dyDescent="0.25">
      <c r="B44" s="379">
        <v>38</v>
      </c>
      <c r="C44" s="412">
        <v>192500920005</v>
      </c>
      <c r="D44" s="70" t="s">
        <v>1677</v>
      </c>
      <c r="E44" s="70" t="s">
        <v>1678</v>
      </c>
      <c r="F44" s="70">
        <v>8112910279</v>
      </c>
      <c r="G44" s="400" t="s">
        <v>1679</v>
      </c>
      <c r="H44" s="408"/>
      <c r="I44" s="401">
        <v>842</v>
      </c>
      <c r="J44" s="401">
        <v>909</v>
      </c>
      <c r="K44" s="401">
        <v>944</v>
      </c>
      <c r="L44" s="401">
        <v>705</v>
      </c>
      <c r="M44" s="379">
        <v>80</v>
      </c>
      <c r="N44" s="382" t="s">
        <v>1328</v>
      </c>
      <c r="O44" s="21"/>
      <c r="P44" s="21"/>
      <c r="Q44" s="360" t="s">
        <v>1556</v>
      </c>
      <c r="R44" s="21"/>
    </row>
    <row r="45" spans="2:18" ht="60" customHeight="1" x14ac:dyDescent="0.25">
      <c r="B45" s="379">
        <v>39</v>
      </c>
      <c r="C45" s="398">
        <v>192500920006</v>
      </c>
      <c r="D45" s="70" t="s">
        <v>1680</v>
      </c>
      <c r="E45" s="70" t="s">
        <v>1681</v>
      </c>
      <c r="F45" s="70">
        <v>9350843449</v>
      </c>
      <c r="G45" s="400" t="s">
        <v>1682</v>
      </c>
      <c r="H45" s="408"/>
      <c r="I45" s="401">
        <v>707</v>
      </c>
      <c r="J45" s="401">
        <v>728</v>
      </c>
      <c r="K45" s="401" t="s">
        <v>282</v>
      </c>
      <c r="L45" s="401">
        <v>526</v>
      </c>
      <c r="M45" s="379"/>
      <c r="N45" s="382"/>
      <c r="O45" s="21"/>
      <c r="P45" s="21"/>
      <c r="Q45" s="252"/>
      <c r="R45" s="21"/>
    </row>
    <row r="46" spans="2:18" ht="60" customHeight="1" x14ac:dyDescent="0.25">
      <c r="B46" s="379">
        <v>40</v>
      </c>
      <c r="C46" s="412">
        <v>192500920007</v>
      </c>
      <c r="D46" s="70" t="s">
        <v>1683</v>
      </c>
      <c r="E46" s="70" t="s">
        <v>1684</v>
      </c>
      <c r="F46" s="70">
        <v>7250364262</v>
      </c>
      <c r="G46" s="400" t="s">
        <v>1685</v>
      </c>
      <c r="H46" s="408"/>
      <c r="I46" s="401">
        <v>683</v>
      </c>
      <c r="J46" s="401">
        <v>772</v>
      </c>
      <c r="K46" s="401">
        <v>817</v>
      </c>
      <c r="L46" s="401">
        <v>632</v>
      </c>
      <c r="M46" s="379">
        <v>68.33</v>
      </c>
      <c r="N46" s="382" t="s">
        <v>1328</v>
      </c>
      <c r="O46" s="21"/>
      <c r="P46" s="21"/>
      <c r="Q46" s="360" t="s">
        <v>1556</v>
      </c>
      <c r="R46" s="21"/>
    </row>
    <row r="47" spans="2:18" ht="60" customHeight="1" x14ac:dyDescent="0.25">
      <c r="B47" s="379">
        <v>41</v>
      </c>
      <c r="C47" s="412">
        <v>192500920009</v>
      </c>
      <c r="D47" s="70" t="s">
        <v>1686</v>
      </c>
      <c r="E47" s="70" t="s">
        <v>1687</v>
      </c>
      <c r="F47" s="70">
        <v>9050249972</v>
      </c>
      <c r="G47" s="400" t="s">
        <v>1688</v>
      </c>
      <c r="H47" s="408"/>
      <c r="I47" s="401">
        <v>767</v>
      </c>
      <c r="J47" s="401">
        <v>785</v>
      </c>
      <c r="K47" s="401">
        <v>789</v>
      </c>
      <c r="L47" s="401">
        <v>579</v>
      </c>
      <c r="M47" s="379">
        <v>68.709999999999994</v>
      </c>
      <c r="N47" s="382" t="s">
        <v>1328</v>
      </c>
      <c r="O47" s="21"/>
      <c r="P47" s="21"/>
      <c r="Q47" s="360" t="s">
        <v>1553</v>
      </c>
      <c r="R47" s="21"/>
    </row>
    <row r="48" spans="2:18" ht="60" customHeight="1" x14ac:dyDescent="0.25">
      <c r="B48" s="379">
        <v>42</v>
      </c>
      <c r="C48" s="412">
        <v>192500920011</v>
      </c>
      <c r="D48" s="70" t="s">
        <v>1689</v>
      </c>
      <c r="E48" s="70" t="s">
        <v>1690</v>
      </c>
      <c r="F48" s="70">
        <v>6206869039</v>
      </c>
      <c r="G48" s="400" t="s">
        <v>1691</v>
      </c>
      <c r="H48" s="408"/>
      <c r="I48" s="401">
        <v>763</v>
      </c>
      <c r="J48" s="401">
        <v>757</v>
      </c>
      <c r="K48" s="401">
        <v>859</v>
      </c>
      <c r="L48" s="401">
        <v>681</v>
      </c>
      <c r="M48" s="379">
        <v>72</v>
      </c>
      <c r="N48" s="382" t="s">
        <v>1328</v>
      </c>
      <c r="O48" s="21"/>
      <c r="P48" s="21"/>
      <c r="Q48" s="360" t="s">
        <v>1553</v>
      </c>
      <c r="R48" s="21"/>
    </row>
    <row r="49" spans="2:18" ht="60" customHeight="1" x14ac:dyDescent="0.25">
      <c r="B49" s="379">
        <v>43</v>
      </c>
      <c r="C49" s="398">
        <v>192500920012</v>
      </c>
      <c r="D49" s="70" t="s">
        <v>1692</v>
      </c>
      <c r="E49" s="70" t="s">
        <v>1693</v>
      </c>
      <c r="F49" s="70">
        <v>9816224847</v>
      </c>
      <c r="G49" s="400" t="s">
        <v>1694</v>
      </c>
      <c r="H49" s="408"/>
      <c r="I49" s="401" t="s">
        <v>282</v>
      </c>
      <c r="J49" s="401">
        <v>649</v>
      </c>
      <c r="K49" s="401" t="s">
        <v>282</v>
      </c>
      <c r="L49" s="401" t="s">
        <v>282</v>
      </c>
      <c r="M49" s="379"/>
      <c r="N49" s="252"/>
      <c r="O49" s="21"/>
      <c r="P49" s="21"/>
      <c r="Q49" s="252"/>
      <c r="R49" s="21"/>
    </row>
    <row r="50" spans="2:18" ht="60" customHeight="1" x14ac:dyDescent="0.25">
      <c r="B50" s="379">
        <v>44</v>
      </c>
      <c r="C50" s="413">
        <v>192500920013</v>
      </c>
      <c r="D50" s="414" t="s">
        <v>1695</v>
      </c>
      <c r="E50" s="414" t="s">
        <v>1429</v>
      </c>
      <c r="F50" s="294">
        <v>8679410488</v>
      </c>
      <c r="G50" s="400" t="s">
        <v>1696</v>
      </c>
      <c r="H50" s="408"/>
      <c r="I50" s="401" t="s">
        <v>282</v>
      </c>
      <c r="J50" s="401">
        <v>652</v>
      </c>
      <c r="K50" s="401" t="s">
        <v>282</v>
      </c>
      <c r="L50" s="401" t="s">
        <v>282</v>
      </c>
      <c r="M50" s="379"/>
      <c r="N50" s="252"/>
      <c r="O50" s="21"/>
      <c r="P50" s="21"/>
      <c r="Q50" s="252"/>
      <c r="R50" s="21"/>
    </row>
    <row r="51" spans="2:18" ht="60" customHeight="1" x14ac:dyDescent="0.25">
      <c r="B51" s="379">
        <v>45</v>
      </c>
      <c r="C51" s="398">
        <v>192500920014</v>
      </c>
      <c r="D51" s="70" t="s">
        <v>1697</v>
      </c>
      <c r="E51" s="70" t="s">
        <v>1698</v>
      </c>
      <c r="F51" s="70">
        <v>9805089650</v>
      </c>
      <c r="G51" s="400" t="s">
        <v>1699</v>
      </c>
      <c r="H51" s="408"/>
      <c r="I51" s="401" t="s">
        <v>282</v>
      </c>
      <c r="J51" s="401">
        <v>557</v>
      </c>
      <c r="K51" s="401" t="s">
        <v>282</v>
      </c>
      <c r="L51" s="401" t="s">
        <v>282</v>
      </c>
      <c r="M51" s="379"/>
      <c r="N51" s="252"/>
      <c r="O51" s="21"/>
      <c r="P51" s="21"/>
      <c r="Q51" s="252"/>
      <c r="R51" s="21"/>
    </row>
    <row r="52" spans="2:18" ht="60" customHeight="1" x14ac:dyDescent="0.25">
      <c r="B52" s="379">
        <v>46</v>
      </c>
      <c r="C52" s="412">
        <v>192500920015</v>
      </c>
      <c r="D52" s="70" t="s">
        <v>1700</v>
      </c>
      <c r="E52" s="70" t="s">
        <v>1701</v>
      </c>
      <c r="F52" s="70">
        <v>8591875915</v>
      </c>
      <c r="G52" s="400" t="s">
        <v>1702</v>
      </c>
      <c r="H52" s="408"/>
      <c r="I52" s="401">
        <v>699</v>
      </c>
      <c r="J52" s="401">
        <v>687</v>
      </c>
      <c r="K52" s="401">
        <v>816</v>
      </c>
      <c r="L52" s="401">
        <v>771</v>
      </c>
      <c r="M52" s="379">
        <v>64.78</v>
      </c>
      <c r="N52" s="382" t="s">
        <v>1328</v>
      </c>
      <c r="O52" s="21"/>
      <c r="P52" s="21"/>
      <c r="Q52" s="360" t="s">
        <v>1553</v>
      </c>
      <c r="R52" s="21"/>
    </row>
    <row r="53" spans="2:18" ht="60" customHeight="1" x14ac:dyDescent="0.25">
      <c r="B53" s="379">
        <v>47</v>
      </c>
      <c r="C53" s="412">
        <v>192500920016</v>
      </c>
      <c r="D53" s="70" t="s">
        <v>1703</v>
      </c>
      <c r="E53" s="70" t="s">
        <v>1704</v>
      </c>
      <c r="F53" s="70">
        <v>9671386953</v>
      </c>
      <c r="G53" s="400" t="s">
        <v>1705</v>
      </c>
      <c r="H53" s="408"/>
      <c r="I53" s="401">
        <v>738</v>
      </c>
      <c r="J53" s="401">
        <v>732</v>
      </c>
      <c r="K53" s="401">
        <v>807</v>
      </c>
      <c r="L53" s="401">
        <v>628</v>
      </c>
      <c r="M53" s="379">
        <v>68.349999999999994</v>
      </c>
      <c r="N53" s="382" t="s">
        <v>1328</v>
      </c>
      <c r="O53" s="21"/>
      <c r="P53" s="21"/>
      <c r="Q53" s="360" t="s">
        <v>1556</v>
      </c>
      <c r="R53" s="21"/>
    </row>
  </sheetData>
  <autoFilter ref="B5:R5"/>
  <mergeCells count="1">
    <mergeCell ref="B2:R2"/>
  </mergeCells>
  <pageMargins left="0.70866141732283472" right="0.35" top="0.42" bottom="0.43" header="0.31496062992125984" footer="0.31496062992125984"/>
  <pageSetup paperSize="9" scale="5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9"/>
  <sheetViews>
    <sheetView zoomScale="86" zoomScaleNormal="86" workbookViewId="0">
      <selection activeCell="N7" sqref="N7"/>
    </sheetView>
  </sheetViews>
  <sheetFormatPr defaultRowHeight="15" x14ac:dyDescent="0.25"/>
  <cols>
    <col min="3" max="3" width="15.28515625" customWidth="1"/>
    <col min="4" max="4" width="14.5703125" customWidth="1"/>
    <col min="5" max="6" width="12.140625" customWidth="1"/>
    <col min="13" max="13" width="14.28515625" customWidth="1"/>
    <col min="14" max="14" width="12.42578125" customWidth="1"/>
    <col min="15" max="15" width="13" customWidth="1"/>
    <col min="16" max="16" width="27.5703125" customWidth="1"/>
    <col min="17" max="17" width="15.7109375" customWidth="1"/>
    <col min="18" max="18" width="29.28515625" customWidth="1"/>
    <col min="19" max="19" width="20" customWidth="1"/>
  </cols>
  <sheetData>
    <row r="2" spans="2:18" ht="79.5" customHeight="1" x14ac:dyDescent="0.25">
      <c r="B2" s="331" t="s">
        <v>1419</v>
      </c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</row>
    <row r="3" spans="2:18" ht="51.75" thickBot="1" x14ac:dyDescent="0.3">
      <c r="B3" s="333" t="s">
        <v>1</v>
      </c>
      <c r="C3" s="333" t="s">
        <v>1420</v>
      </c>
      <c r="D3" s="333" t="s">
        <v>4</v>
      </c>
      <c r="E3" s="333" t="s">
        <v>5</v>
      </c>
      <c r="F3" s="333" t="s">
        <v>7</v>
      </c>
      <c r="G3" s="363" t="s">
        <v>1313</v>
      </c>
      <c r="H3" s="363" t="s">
        <v>1314</v>
      </c>
      <c r="I3" s="363" t="s">
        <v>1315</v>
      </c>
      <c r="J3" s="363" t="s">
        <v>1316</v>
      </c>
      <c r="K3" s="363" t="s">
        <v>1317</v>
      </c>
      <c r="L3" s="333" t="s">
        <v>1318</v>
      </c>
      <c r="M3" s="333" t="s">
        <v>1421</v>
      </c>
      <c r="N3" s="334" t="s">
        <v>1320</v>
      </c>
      <c r="O3" s="334" t="s">
        <v>1321</v>
      </c>
      <c r="P3" s="334" t="s">
        <v>1422</v>
      </c>
      <c r="Q3" s="334" t="s">
        <v>1423</v>
      </c>
      <c r="R3" s="334" t="s">
        <v>1424</v>
      </c>
    </row>
    <row r="4" spans="2:18" ht="33" customHeight="1" thickBot="1" x14ac:dyDescent="0.3">
      <c r="B4" s="364" t="s">
        <v>1425</v>
      </c>
      <c r="C4" s="365">
        <v>45</v>
      </c>
      <c r="D4" s="366"/>
      <c r="E4" s="365"/>
      <c r="F4" s="365"/>
      <c r="G4" s="367"/>
      <c r="H4" s="367"/>
      <c r="I4" s="367"/>
      <c r="J4" s="367"/>
      <c r="K4" s="367"/>
      <c r="L4" s="365"/>
      <c r="M4" s="368">
        <v>34</v>
      </c>
      <c r="N4" s="369">
        <v>10</v>
      </c>
      <c r="O4" s="370" t="s">
        <v>1426</v>
      </c>
      <c r="P4" s="371">
        <v>16</v>
      </c>
      <c r="Q4" s="372"/>
      <c r="R4" s="373">
        <v>8</v>
      </c>
    </row>
    <row r="5" spans="2:18" ht="54.95" customHeight="1" x14ac:dyDescent="0.25">
      <c r="B5" s="374">
        <v>1</v>
      </c>
      <c r="C5" s="375" t="s">
        <v>1427</v>
      </c>
      <c r="D5" s="375" t="s">
        <v>1428</v>
      </c>
      <c r="E5" s="375" t="s">
        <v>1429</v>
      </c>
      <c r="F5" s="376">
        <v>7082953524</v>
      </c>
      <c r="G5" s="377">
        <v>984</v>
      </c>
      <c r="H5" s="377">
        <v>592</v>
      </c>
      <c r="I5" s="377">
        <v>628</v>
      </c>
      <c r="J5" s="377">
        <v>676</v>
      </c>
      <c r="K5" s="377">
        <v>518</v>
      </c>
      <c r="L5" s="263"/>
      <c r="M5" s="378" t="s">
        <v>1328</v>
      </c>
      <c r="N5" s="348" t="s">
        <v>1329</v>
      </c>
      <c r="O5" s="263"/>
      <c r="P5" s="263"/>
      <c r="Q5" s="263"/>
      <c r="R5" s="263"/>
    </row>
    <row r="6" spans="2:18" ht="90.75" customHeight="1" x14ac:dyDescent="0.25">
      <c r="B6" s="379">
        <v>2</v>
      </c>
      <c r="C6" s="380" t="s">
        <v>1430</v>
      </c>
      <c r="D6" s="380" t="s">
        <v>1431</v>
      </c>
      <c r="E6" s="380" t="s">
        <v>441</v>
      </c>
      <c r="F6" s="106">
        <v>7888328532</v>
      </c>
      <c r="G6" s="381">
        <v>825</v>
      </c>
      <c r="H6" s="381">
        <v>574</v>
      </c>
      <c r="I6" s="381">
        <v>611</v>
      </c>
      <c r="J6" s="381">
        <v>698</v>
      </c>
      <c r="K6" s="381">
        <v>603</v>
      </c>
      <c r="L6" s="252"/>
      <c r="M6" s="382" t="s">
        <v>1328</v>
      </c>
      <c r="N6" s="252"/>
      <c r="O6" s="252"/>
      <c r="P6" s="360" t="s">
        <v>1432</v>
      </c>
      <c r="Q6" s="252"/>
      <c r="R6" s="252"/>
    </row>
    <row r="7" spans="2:18" ht="73.5" customHeight="1" x14ac:dyDescent="0.25">
      <c r="B7" s="379">
        <v>3</v>
      </c>
      <c r="C7" s="380" t="s">
        <v>1433</v>
      </c>
      <c r="D7" s="380" t="s">
        <v>1434</v>
      </c>
      <c r="E7" s="380" t="s">
        <v>1435</v>
      </c>
      <c r="F7" s="106">
        <v>9729153611</v>
      </c>
      <c r="G7" s="381">
        <v>961</v>
      </c>
      <c r="H7" s="381" t="s">
        <v>282</v>
      </c>
      <c r="I7" s="381">
        <v>524</v>
      </c>
      <c r="J7" s="381" t="s">
        <v>282</v>
      </c>
      <c r="K7" s="381" t="s">
        <v>282</v>
      </c>
      <c r="L7" s="252"/>
      <c r="M7" s="252"/>
      <c r="N7" s="252"/>
      <c r="O7" s="252"/>
      <c r="P7" s="252"/>
      <c r="Q7" s="252"/>
      <c r="R7" s="383" t="s">
        <v>1436</v>
      </c>
    </row>
    <row r="8" spans="2:18" ht="77.25" customHeight="1" x14ac:dyDescent="0.25">
      <c r="B8" s="379">
        <v>4</v>
      </c>
      <c r="C8" s="380" t="s">
        <v>1437</v>
      </c>
      <c r="D8" s="380" t="s">
        <v>778</v>
      </c>
      <c r="E8" s="380" t="s">
        <v>1438</v>
      </c>
      <c r="F8" s="106">
        <v>8295673518</v>
      </c>
      <c r="G8" s="381">
        <v>1059</v>
      </c>
      <c r="H8" s="381">
        <v>728</v>
      </c>
      <c r="I8" s="381">
        <v>733</v>
      </c>
      <c r="J8" s="381">
        <v>791</v>
      </c>
      <c r="K8" s="381">
        <v>572</v>
      </c>
      <c r="L8" s="252"/>
      <c r="M8" s="382" t="s">
        <v>1328</v>
      </c>
      <c r="N8" s="252"/>
      <c r="O8" s="252"/>
      <c r="P8" s="360" t="s">
        <v>1436</v>
      </c>
      <c r="Q8" s="252"/>
      <c r="R8" s="356"/>
    </row>
    <row r="9" spans="2:18" ht="54.95" customHeight="1" x14ac:dyDescent="0.25">
      <c r="B9" s="379">
        <v>5</v>
      </c>
      <c r="C9" s="380" t="s">
        <v>1439</v>
      </c>
      <c r="D9" s="380" t="s">
        <v>1440</v>
      </c>
      <c r="E9" s="380" t="s">
        <v>1441</v>
      </c>
      <c r="F9" s="106">
        <v>8059538185</v>
      </c>
      <c r="G9" s="381">
        <v>980</v>
      </c>
      <c r="H9" s="381">
        <v>545</v>
      </c>
      <c r="I9" s="381">
        <v>610</v>
      </c>
      <c r="J9" s="381" t="s">
        <v>282</v>
      </c>
      <c r="K9" s="381">
        <v>493</v>
      </c>
      <c r="L9" s="252"/>
      <c r="M9" s="252"/>
      <c r="N9" s="252"/>
      <c r="O9" s="252"/>
      <c r="P9" s="252"/>
      <c r="Q9" s="252"/>
      <c r="R9" s="252"/>
    </row>
    <row r="10" spans="2:18" ht="54.95" customHeight="1" x14ac:dyDescent="0.25">
      <c r="B10" s="379">
        <v>6</v>
      </c>
      <c r="C10" s="380" t="s">
        <v>1442</v>
      </c>
      <c r="D10" s="380" t="s">
        <v>1440</v>
      </c>
      <c r="E10" s="380" t="s">
        <v>1087</v>
      </c>
      <c r="F10" s="106">
        <v>9882251306</v>
      </c>
      <c r="G10" s="381" t="s">
        <v>282</v>
      </c>
      <c r="H10" s="381">
        <v>536</v>
      </c>
      <c r="I10" s="381">
        <v>586</v>
      </c>
      <c r="J10" s="381" t="s">
        <v>282</v>
      </c>
      <c r="K10" s="381" t="s">
        <v>282</v>
      </c>
      <c r="L10" s="252"/>
      <c r="M10" s="252"/>
      <c r="N10" s="252"/>
      <c r="O10" s="252"/>
      <c r="P10" s="252"/>
      <c r="Q10" s="252"/>
      <c r="R10" s="252"/>
    </row>
    <row r="11" spans="2:18" ht="54.95" customHeight="1" x14ac:dyDescent="0.25">
      <c r="B11" s="379">
        <v>7</v>
      </c>
      <c r="C11" s="380" t="s">
        <v>1443</v>
      </c>
      <c r="D11" s="380" t="s">
        <v>1444</v>
      </c>
      <c r="E11" s="380" t="s">
        <v>691</v>
      </c>
      <c r="F11" s="106">
        <v>8569940279</v>
      </c>
      <c r="G11" s="381">
        <v>948</v>
      </c>
      <c r="H11" s="381">
        <v>568</v>
      </c>
      <c r="I11" s="381">
        <v>629</v>
      </c>
      <c r="J11" s="381">
        <v>644</v>
      </c>
      <c r="K11" s="381">
        <v>516</v>
      </c>
      <c r="L11" s="252"/>
      <c r="M11" s="382" t="s">
        <v>1328</v>
      </c>
      <c r="N11" s="354" t="s">
        <v>1445</v>
      </c>
      <c r="O11" s="252"/>
      <c r="P11" s="252"/>
      <c r="Q11" s="252"/>
      <c r="R11" s="252"/>
    </row>
    <row r="12" spans="2:18" ht="77.25" customHeight="1" x14ac:dyDescent="0.25">
      <c r="B12" s="379">
        <v>8</v>
      </c>
      <c r="C12" s="380" t="s">
        <v>1446</v>
      </c>
      <c r="D12" s="380" t="s">
        <v>1447</v>
      </c>
      <c r="E12" s="380" t="s">
        <v>1448</v>
      </c>
      <c r="F12" s="106">
        <v>7082648022</v>
      </c>
      <c r="G12" s="381">
        <v>1015</v>
      </c>
      <c r="H12" s="381">
        <v>615</v>
      </c>
      <c r="I12" s="381">
        <v>629</v>
      </c>
      <c r="J12" s="381">
        <v>671</v>
      </c>
      <c r="K12" s="381">
        <v>546</v>
      </c>
      <c r="L12" s="252"/>
      <c r="M12" s="382" t="s">
        <v>1328</v>
      </c>
      <c r="N12" s="252"/>
      <c r="O12" s="252"/>
      <c r="P12" s="360" t="s">
        <v>1432</v>
      </c>
      <c r="Q12" s="252"/>
      <c r="R12" s="252"/>
    </row>
    <row r="13" spans="2:18" ht="71.25" customHeight="1" x14ac:dyDescent="0.25">
      <c r="B13" s="379">
        <v>9</v>
      </c>
      <c r="C13" s="384" t="s">
        <v>1449</v>
      </c>
      <c r="D13" s="380" t="s">
        <v>1447</v>
      </c>
      <c r="E13" s="380" t="s">
        <v>1450</v>
      </c>
      <c r="F13" s="106">
        <v>8352097039</v>
      </c>
      <c r="G13" s="381">
        <v>989</v>
      </c>
      <c r="H13" s="381">
        <v>535</v>
      </c>
      <c r="I13" s="381">
        <v>562</v>
      </c>
      <c r="J13" s="381">
        <v>608</v>
      </c>
      <c r="K13" s="381">
        <v>538</v>
      </c>
      <c r="L13" s="252"/>
      <c r="M13" s="382" t="s">
        <v>1328</v>
      </c>
      <c r="N13" s="252"/>
      <c r="O13" s="252"/>
      <c r="P13" s="360" t="s">
        <v>1432</v>
      </c>
      <c r="Q13" s="252"/>
      <c r="R13" s="252"/>
    </row>
    <row r="14" spans="2:18" ht="69.75" customHeight="1" x14ac:dyDescent="0.25">
      <c r="B14" s="379">
        <v>10</v>
      </c>
      <c r="C14" s="380" t="s">
        <v>1451</v>
      </c>
      <c r="D14" s="380" t="s">
        <v>1452</v>
      </c>
      <c r="E14" s="380" t="s">
        <v>1453</v>
      </c>
      <c r="F14" s="106">
        <v>8916152241</v>
      </c>
      <c r="G14" s="381" t="s">
        <v>282</v>
      </c>
      <c r="H14" s="381" t="s">
        <v>282</v>
      </c>
      <c r="I14" s="381">
        <v>540</v>
      </c>
      <c r="J14" s="381" t="s">
        <v>282</v>
      </c>
      <c r="K14" s="381" t="s">
        <v>282</v>
      </c>
      <c r="L14" s="252"/>
      <c r="M14" s="252"/>
      <c r="N14" s="252"/>
      <c r="O14" s="252"/>
      <c r="P14" s="252"/>
      <c r="Q14" s="252"/>
      <c r="R14" s="383" t="s">
        <v>1454</v>
      </c>
    </row>
    <row r="15" spans="2:18" ht="54.95" customHeight="1" x14ac:dyDescent="0.25">
      <c r="B15" s="379">
        <v>11</v>
      </c>
      <c r="C15" s="380" t="s">
        <v>1455</v>
      </c>
      <c r="D15" s="380" t="s">
        <v>1456</v>
      </c>
      <c r="E15" s="380" t="s">
        <v>1457</v>
      </c>
      <c r="F15" s="106">
        <v>9050219455</v>
      </c>
      <c r="G15" s="381" t="s">
        <v>282</v>
      </c>
      <c r="H15" s="381">
        <v>621</v>
      </c>
      <c r="I15" s="381">
        <v>679</v>
      </c>
      <c r="J15" s="381" t="s">
        <v>282</v>
      </c>
      <c r="K15" s="381">
        <v>496</v>
      </c>
      <c r="L15" s="252"/>
      <c r="M15" s="252"/>
      <c r="N15" s="252"/>
      <c r="O15" s="252"/>
      <c r="P15" s="252"/>
      <c r="Q15" s="252"/>
      <c r="R15" s="252"/>
    </row>
    <row r="16" spans="2:18" ht="54.95" customHeight="1" x14ac:dyDescent="0.25">
      <c r="B16" s="379">
        <v>12</v>
      </c>
      <c r="C16" s="380" t="s">
        <v>1458</v>
      </c>
      <c r="D16" s="380" t="s">
        <v>1459</v>
      </c>
      <c r="E16" s="380" t="s">
        <v>1460</v>
      </c>
      <c r="F16" s="106">
        <v>9816955812</v>
      </c>
      <c r="G16" s="381" t="s">
        <v>282</v>
      </c>
      <c r="H16" s="381">
        <v>602</v>
      </c>
      <c r="I16" s="381">
        <v>597</v>
      </c>
      <c r="J16" s="381" t="s">
        <v>282</v>
      </c>
      <c r="K16" s="381">
        <v>497</v>
      </c>
      <c r="L16" s="252"/>
      <c r="M16" s="252"/>
      <c r="N16" s="252"/>
      <c r="O16" s="252"/>
      <c r="P16" s="252"/>
      <c r="Q16" s="252"/>
      <c r="R16" s="252"/>
    </row>
    <row r="17" spans="2:18" ht="75" customHeight="1" x14ac:dyDescent="0.25">
      <c r="B17" s="379">
        <v>13</v>
      </c>
      <c r="C17" s="380" t="s">
        <v>1461</v>
      </c>
      <c r="D17" s="380" t="s">
        <v>1462</v>
      </c>
      <c r="E17" s="380" t="s">
        <v>1463</v>
      </c>
      <c r="F17" s="106">
        <v>8351885181</v>
      </c>
      <c r="G17" s="381">
        <v>979</v>
      </c>
      <c r="H17" s="381" t="s">
        <v>282</v>
      </c>
      <c r="I17" s="381">
        <v>561</v>
      </c>
      <c r="J17" s="381" t="s">
        <v>282</v>
      </c>
      <c r="K17" s="381" t="s">
        <v>282</v>
      </c>
      <c r="L17" s="252"/>
      <c r="M17" s="252"/>
      <c r="N17" s="252"/>
      <c r="O17" s="252"/>
      <c r="P17" s="252"/>
      <c r="Q17" s="252"/>
      <c r="R17" s="383" t="s">
        <v>1436</v>
      </c>
    </row>
    <row r="18" spans="2:18" ht="73.5" customHeight="1" x14ac:dyDescent="0.25">
      <c r="B18" s="379">
        <v>14</v>
      </c>
      <c r="C18" s="384" t="s">
        <v>1464</v>
      </c>
      <c r="D18" s="380" t="s">
        <v>1465</v>
      </c>
      <c r="E18" s="380" t="s">
        <v>356</v>
      </c>
      <c r="F18" s="106">
        <v>8708958804</v>
      </c>
      <c r="G18" s="381">
        <v>1237</v>
      </c>
      <c r="H18" s="381">
        <v>840</v>
      </c>
      <c r="I18" s="381">
        <v>867</v>
      </c>
      <c r="J18" s="381">
        <v>961</v>
      </c>
      <c r="K18" s="381">
        <v>715</v>
      </c>
      <c r="L18" s="252"/>
      <c r="M18" s="382" t="s">
        <v>1328</v>
      </c>
      <c r="N18" s="252"/>
      <c r="O18" s="252"/>
      <c r="P18" s="360" t="s">
        <v>1436</v>
      </c>
      <c r="Q18" s="252"/>
      <c r="R18" s="356"/>
    </row>
    <row r="19" spans="2:18" ht="54.95" customHeight="1" x14ac:dyDescent="0.25">
      <c r="B19" s="379">
        <v>15</v>
      </c>
      <c r="C19" s="380" t="s">
        <v>1466</v>
      </c>
      <c r="D19" s="380" t="s">
        <v>1467</v>
      </c>
      <c r="E19" s="380" t="s">
        <v>1468</v>
      </c>
      <c r="F19" s="106">
        <v>8571809278</v>
      </c>
      <c r="G19" s="381">
        <v>986</v>
      </c>
      <c r="H19" s="381">
        <v>629</v>
      </c>
      <c r="I19" s="381">
        <v>660</v>
      </c>
      <c r="J19" s="381">
        <v>801</v>
      </c>
      <c r="K19" s="381">
        <v>624</v>
      </c>
      <c r="L19" s="252"/>
      <c r="M19" s="382" t="s">
        <v>1328</v>
      </c>
      <c r="N19" s="354" t="s">
        <v>1445</v>
      </c>
      <c r="O19" s="252"/>
      <c r="P19" s="252"/>
      <c r="Q19" s="252"/>
      <c r="R19" s="252"/>
    </row>
    <row r="20" spans="2:18" ht="54.95" customHeight="1" x14ac:dyDescent="0.25">
      <c r="B20" s="379">
        <v>16</v>
      </c>
      <c r="C20" s="380" t="s">
        <v>1469</v>
      </c>
      <c r="D20" s="380" t="s">
        <v>1470</v>
      </c>
      <c r="E20" s="380" t="s">
        <v>1471</v>
      </c>
      <c r="F20" s="106">
        <v>8295664856</v>
      </c>
      <c r="G20" s="381">
        <v>1187</v>
      </c>
      <c r="H20" s="381">
        <v>742</v>
      </c>
      <c r="I20" s="381">
        <v>763</v>
      </c>
      <c r="J20" s="381">
        <v>871</v>
      </c>
      <c r="K20" s="381">
        <v>682</v>
      </c>
      <c r="L20" s="252"/>
      <c r="M20" s="382" t="s">
        <v>1328</v>
      </c>
      <c r="N20" s="354" t="s">
        <v>1445</v>
      </c>
      <c r="O20" s="252"/>
      <c r="P20" s="252"/>
      <c r="Q20" s="252"/>
      <c r="R20" s="252"/>
    </row>
    <row r="21" spans="2:18" ht="85.5" customHeight="1" x14ac:dyDescent="0.25">
      <c r="B21" s="379">
        <v>17</v>
      </c>
      <c r="C21" s="384" t="s">
        <v>1472</v>
      </c>
      <c r="D21" s="380" t="s">
        <v>1473</v>
      </c>
      <c r="E21" s="380" t="s">
        <v>1474</v>
      </c>
      <c r="F21" s="106">
        <v>9467633159</v>
      </c>
      <c r="G21" s="381">
        <v>980</v>
      </c>
      <c r="H21" s="381">
        <v>571</v>
      </c>
      <c r="I21" s="381">
        <v>645</v>
      </c>
      <c r="J21" s="381">
        <v>668</v>
      </c>
      <c r="K21" s="381">
        <v>490</v>
      </c>
      <c r="L21" s="252"/>
      <c r="M21" s="382" t="s">
        <v>1328</v>
      </c>
      <c r="N21" s="252"/>
      <c r="O21" s="252"/>
      <c r="P21" s="360" t="s">
        <v>1432</v>
      </c>
      <c r="Q21" s="252"/>
      <c r="R21" s="252"/>
    </row>
    <row r="22" spans="2:18" ht="54.95" customHeight="1" x14ac:dyDescent="0.25">
      <c r="B22" s="379">
        <v>18</v>
      </c>
      <c r="C22" s="380" t="s">
        <v>1475</v>
      </c>
      <c r="D22" s="380" t="s">
        <v>1476</v>
      </c>
      <c r="E22" s="380" t="s">
        <v>1477</v>
      </c>
      <c r="F22" s="106">
        <v>8295868299</v>
      </c>
      <c r="G22" s="381">
        <v>1286</v>
      </c>
      <c r="H22" s="381">
        <v>809</v>
      </c>
      <c r="I22" s="381">
        <v>810</v>
      </c>
      <c r="J22" s="381">
        <v>933</v>
      </c>
      <c r="K22" s="381">
        <v>712</v>
      </c>
      <c r="L22" s="252"/>
      <c r="M22" s="382" t="s">
        <v>1328</v>
      </c>
      <c r="N22" s="354" t="s">
        <v>1445</v>
      </c>
      <c r="O22" s="252"/>
      <c r="P22" s="252"/>
      <c r="Q22" s="252"/>
      <c r="R22" s="252"/>
    </row>
    <row r="23" spans="2:18" ht="54.95" customHeight="1" x14ac:dyDescent="0.25">
      <c r="B23" s="379">
        <v>19</v>
      </c>
      <c r="C23" s="380" t="s">
        <v>1478</v>
      </c>
      <c r="D23" s="380" t="s">
        <v>133</v>
      </c>
      <c r="E23" s="380" t="s">
        <v>1479</v>
      </c>
      <c r="F23" s="106">
        <v>8570835937</v>
      </c>
      <c r="G23" s="381">
        <v>858</v>
      </c>
      <c r="H23" s="381">
        <v>516</v>
      </c>
      <c r="I23" s="381">
        <v>605</v>
      </c>
      <c r="J23" s="381" t="s">
        <v>282</v>
      </c>
      <c r="K23" s="381">
        <v>482</v>
      </c>
      <c r="L23" s="252"/>
      <c r="M23" s="252"/>
      <c r="N23" s="252"/>
      <c r="O23" s="252"/>
      <c r="P23" s="252"/>
      <c r="Q23" s="252"/>
      <c r="R23" s="252"/>
    </row>
    <row r="24" spans="2:18" ht="72" customHeight="1" x14ac:dyDescent="0.25">
      <c r="B24" s="379">
        <v>20</v>
      </c>
      <c r="C24" s="384" t="s">
        <v>1480</v>
      </c>
      <c r="D24" s="380" t="s">
        <v>1481</v>
      </c>
      <c r="E24" s="380" t="s">
        <v>1482</v>
      </c>
      <c r="F24" s="106">
        <v>7015625039</v>
      </c>
      <c r="G24" s="381">
        <v>1050</v>
      </c>
      <c r="H24" s="381">
        <v>737</v>
      </c>
      <c r="I24" s="381">
        <v>796</v>
      </c>
      <c r="J24" s="381">
        <v>780</v>
      </c>
      <c r="K24" s="381">
        <v>543</v>
      </c>
      <c r="L24" s="252"/>
      <c r="M24" s="382" t="s">
        <v>1328</v>
      </c>
      <c r="N24" s="252"/>
      <c r="O24" s="252"/>
      <c r="P24" s="360" t="s">
        <v>1436</v>
      </c>
      <c r="Q24" s="252"/>
      <c r="R24" s="356"/>
    </row>
    <row r="25" spans="2:18" ht="54.95" customHeight="1" x14ac:dyDescent="0.25">
      <c r="B25" s="379">
        <v>21</v>
      </c>
      <c r="C25" s="380" t="s">
        <v>1483</v>
      </c>
      <c r="D25" s="380" t="s">
        <v>1484</v>
      </c>
      <c r="E25" s="380" t="s">
        <v>1485</v>
      </c>
      <c r="F25" s="106">
        <v>8950110599</v>
      </c>
      <c r="G25" s="381" t="s">
        <v>282</v>
      </c>
      <c r="H25" s="381">
        <v>713</v>
      </c>
      <c r="I25" s="381">
        <v>696</v>
      </c>
      <c r="J25" s="381" t="s">
        <v>282</v>
      </c>
      <c r="K25" s="381">
        <v>537</v>
      </c>
      <c r="L25" s="252"/>
      <c r="M25" s="252"/>
      <c r="N25" s="252"/>
      <c r="O25" s="252"/>
      <c r="P25" s="252"/>
      <c r="Q25" s="252"/>
      <c r="R25" s="383" t="s">
        <v>1432</v>
      </c>
    </row>
    <row r="26" spans="2:18" ht="81" customHeight="1" x14ac:dyDescent="0.25">
      <c r="B26" s="379">
        <v>22</v>
      </c>
      <c r="C26" s="384" t="s">
        <v>1486</v>
      </c>
      <c r="D26" s="380" t="s">
        <v>1487</v>
      </c>
      <c r="E26" s="380" t="s">
        <v>1488</v>
      </c>
      <c r="F26" s="106">
        <v>9728309194</v>
      </c>
      <c r="G26" s="381">
        <v>1230</v>
      </c>
      <c r="H26" s="381">
        <v>859</v>
      </c>
      <c r="I26" s="381">
        <v>848</v>
      </c>
      <c r="J26" s="381">
        <v>945</v>
      </c>
      <c r="K26" s="381">
        <v>706</v>
      </c>
      <c r="L26" s="252"/>
      <c r="M26" s="382" t="s">
        <v>1328</v>
      </c>
      <c r="N26" s="252"/>
      <c r="O26" s="252"/>
      <c r="P26" s="360" t="s">
        <v>1454</v>
      </c>
      <c r="Q26" s="252"/>
      <c r="R26" s="252"/>
    </row>
    <row r="27" spans="2:18" ht="54.95" customHeight="1" x14ac:dyDescent="0.25">
      <c r="B27" s="379">
        <v>23</v>
      </c>
      <c r="C27" s="380" t="s">
        <v>1489</v>
      </c>
      <c r="D27" s="380" t="s">
        <v>1490</v>
      </c>
      <c r="E27" s="380" t="s">
        <v>1491</v>
      </c>
      <c r="F27" s="106">
        <v>9882558472</v>
      </c>
      <c r="G27" s="381">
        <v>980</v>
      </c>
      <c r="H27" s="381">
        <v>622</v>
      </c>
      <c r="I27" s="381">
        <v>674</v>
      </c>
      <c r="J27" s="381" t="s">
        <v>282</v>
      </c>
      <c r="K27" s="381" t="s">
        <v>282</v>
      </c>
      <c r="L27" s="252"/>
      <c r="M27" s="252"/>
      <c r="N27" s="252"/>
      <c r="O27" s="252"/>
      <c r="P27" s="252"/>
      <c r="Q27" s="252"/>
      <c r="R27" s="252"/>
    </row>
    <row r="28" spans="2:18" ht="83.25" customHeight="1" x14ac:dyDescent="0.25">
      <c r="B28" s="379">
        <v>24</v>
      </c>
      <c r="C28" s="384" t="s">
        <v>1492</v>
      </c>
      <c r="D28" s="380" t="s">
        <v>1292</v>
      </c>
      <c r="E28" s="380" t="s">
        <v>1493</v>
      </c>
      <c r="F28" s="106">
        <v>9896313303</v>
      </c>
      <c r="G28" s="381">
        <v>1077</v>
      </c>
      <c r="H28" s="381">
        <v>780</v>
      </c>
      <c r="I28" s="381">
        <v>783</v>
      </c>
      <c r="J28" s="381">
        <v>873</v>
      </c>
      <c r="K28" s="381">
        <v>695</v>
      </c>
      <c r="L28" s="252"/>
      <c r="M28" s="382" t="s">
        <v>1328</v>
      </c>
      <c r="N28" s="252"/>
      <c r="O28" s="252"/>
      <c r="P28" s="360" t="s">
        <v>1436</v>
      </c>
      <c r="Q28" s="252"/>
      <c r="R28" s="383" t="s">
        <v>1432</v>
      </c>
    </row>
    <row r="29" spans="2:18" ht="54.95" customHeight="1" x14ac:dyDescent="0.25">
      <c r="B29" s="379">
        <v>25</v>
      </c>
      <c r="C29" s="380" t="s">
        <v>1494</v>
      </c>
      <c r="D29" s="380" t="s">
        <v>1495</v>
      </c>
      <c r="E29" s="380" t="s">
        <v>1496</v>
      </c>
      <c r="F29" s="106">
        <v>8684940474</v>
      </c>
      <c r="G29" s="381" t="s">
        <v>282</v>
      </c>
      <c r="H29" s="381" t="s">
        <v>282</v>
      </c>
      <c r="I29" s="381">
        <v>679</v>
      </c>
      <c r="J29" s="381" t="s">
        <v>282</v>
      </c>
      <c r="K29" s="381" t="s">
        <v>282</v>
      </c>
      <c r="L29" s="252"/>
      <c r="M29" s="252"/>
      <c r="N29" s="252"/>
      <c r="O29" s="252"/>
      <c r="P29" s="252"/>
      <c r="Q29" s="252"/>
      <c r="R29" s="252"/>
    </row>
    <row r="30" spans="2:18" ht="54.95" customHeight="1" x14ac:dyDescent="0.25">
      <c r="B30" s="379">
        <v>26</v>
      </c>
      <c r="C30" s="380" t="s">
        <v>1497</v>
      </c>
      <c r="D30" s="380" t="s">
        <v>1498</v>
      </c>
      <c r="E30" s="380" t="s">
        <v>1499</v>
      </c>
      <c r="F30" s="106">
        <v>9517304976</v>
      </c>
      <c r="G30" s="381" t="s">
        <v>282</v>
      </c>
      <c r="H30" s="381" t="s">
        <v>282</v>
      </c>
      <c r="I30" s="381">
        <v>671</v>
      </c>
      <c r="J30" s="381" t="s">
        <v>282</v>
      </c>
      <c r="K30" s="381" t="s">
        <v>282</v>
      </c>
      <c r="L30" s="252"/>
      <c r="M30" s="252"/>
      <c r="N30" s="252"/>
      <c r="O30" s="252"/>
      <c r="P30" s="252"/>
      <c r="Q30" s="252"/>
      <c r="R30" s="252"/>
    </row>
    <row r="31" spans="2:18" ht="54.95" customHeight="1" x14ac:dyDescent="0.25">
      <c r="B31" s="379">
        <v>27</v>
      </c>
      <c r="C31" s="380" t="s">
        <v>1500</v>
      </c>
      <c r="D31" s="380" t="s">
        <v>916</v>
      </c>
      <c r="E31" s="380" t="s">
        <v>1501</v>
      </c>
      <c r="F31" s="106">
        <v>9857456978</v>
      </c>
      <c r="G31" s="381">
        <v>947</v>
      </c>
      <c r="H31" s="381">
        <v>626</v>
      </c>
      <c r="I31" s="381">
        <v>642</v>
      </c>
      <c r="J31" s="381" t="s">
        <v>282</v>
      </c>
      <c r="K31" s="381">
        <v>699</v>
      </c>
      <c r="L31" s="252"/>
      <c r="M31" s="252"/>
      <c r="N31" s="252"/>
      <c r="O31" s="252"/>
      <c r="P31" s="252"/>
      <c r="Q31" s="252"/>
      <c r="R31" s="252"/>
    </row>
    <row r="32" spans="2:18" ht="73.5" customHeight="1" x14ac:dyDescent="0.25">
      <c r="B32" s="379">
        <v>28</v>
      </c>
      <c r="C32" s="384" t="s">
        <v>1502</v>
      </c>
      <c r="D32" s="380" t="s">
        <v>1503</v>
      </c>
      <c r="E32" s="380" t="s">
        <v>1504</v>
      </c>
      <c r="F32" s="106">
        <v>8295400481</v>
      </c>
      <c r="G32" s="381">
        <v>989</v>
      </c>
      <c r="H32" s="381">
        <v>636</v>
      </c>
      <c r="I32" s="381">
        <v>628</v>
      </c>
      <c r="J32" s="381">
        <v>677</v>
      </c>
      <c r="K32" s="381">
        <v>602</v>
      </c>
      <c r="L32" s="252"/>
      <c r="M32" s="382" t="s">
        <v>1328</v>
      </c>
      <c r="N32" s="252"/>
      <c r="O32" s="252"/>
      <c r="P32" s="360" t="s">
        <v>1432</v>
      </c>
      <c r="Q32" s="252"/>
      <c r="R32" s="252"/>
    </row>
    <row r="33" spans="2:20" ht="54.95" customHeight="1" x14ac:dyDescent="0.25">
      <c r="B33" s="379">
        <v>29</v>
      </c>
      <c r="C33" s="380" t="s">
        <v>1505</v>
      </c>
      <c r="D33" s="380" t="s">
        <v>867</v>
      </c>
      <c r="E33" s="380" t="s">
        <v>1506</v>
      </c>
      <c r="F33" s="106">
        <v>8570828188</v>
      </c>
      <c r="G33" s="381">
        <v>1076</v>
      </c>
      <c r="H33" s="381">
        <v>656</v>
      </c>
      <c r="I33" s="381">
        <v>676</v>
      </c>
      <c r="J33" s="381">
        <v>737</v>
      </c>
      <c r="K33" s="381">
        <v>568</v>
      </c>
      <c r="L33" s="252"/>
      <c r="M33" s="382" t="s">
        <v>1328</v>
      </c>
      <c r="N33" s="354" t="s">
        <v>1445</v>
      </c>
      <c r="O33" s="252"/>
      <c r="P33" s="252"/>
      <c r="Q33" s="252"/>
      <c r="R33" s="252"/>
    </row>
    <row r="34" spans="2:20" ht="73.5" customHeight="1" x14ac:dyDescent="0.25">
      <c r="B34" s="379">
        <v>30</v>
      </c>
      <c r="C34" s="384" t="s">
        <v>1507</v>
      </c>
      <c r="D34" s="380" t="s">
        <v>1508</v>
      </c>
      <c r="E34" s="380" t="s">
        <v>1509</v>
      </c>
      <c r="F34" s="106">
        <v>9805102245</v>
      </c>
      <c r="G34" s="381">
        <v>1256</v>
      </c>
      <c r="H34" s="381">
        <v>832</v>
      </c>
      <c r="I34" s="381">
        <v>859</v>
      </c>
      <c r="J34" s="381">
        <v>938</v>
      </c>
      <c r="K34" s="381">
        <v>700</v>
      </c>
      <c r="L34" s="252"/>
      <c r="M34" s="382" t="s">
        <v>1328</v>
      </c>
      <c r="N34" s="252"/>
      <c r="O34" s="252"/>
      <c r="P34" s="360" t="s">
        <v>1454</v>
      </c>
      <c r="Q34" s="252"/>
      <c r="R34" s="252"/>
    </row>
    <row r="35" spans="2:20" ht="54.95" customHeight="1" x14ac:dyDescent="0.25">
      <c r="B35" s="379">
        <v>31</v>
      </c>
      <c r="C35" s="380" t="s">
        <v>1510</v>
      </c>
      <c r="D35" s="380" t="s">
        <v>1511</v>
      </c>
      <c r="E35" s="380" t="s">
        <v>1512</v>
      </c>
      <c r="F35" s="106">
        <v>9671017008</v>
      </c>
      <c r="G35" s="381">
        <v>1151</v>
      </c>
      <c r="H35" s="381">
        <v>715</v>
      </c>
      <c r="I35" s="381">
        <v>723</v>
      </c>
      <c r="J35" s="381">
        <v>808</v>
      </c>
      <c r="K35" s="381">
        <v>658</v>
      </c>
      <c r="L35" s="252"/>
      <c r="M35" s="382" t="s">
        <v>1328</v>
      </c>
      <c r="N35" s="354" t="s">
        <v>1445</v>
      </c>
      <c r="O35" s="252"/>
      <c r="P35" s="252"/>
      <c r="Q35" s="252"/>
      <c r="R35" s="252"/>
    </row>
    <row r="36" spans="2:20" ht="75" customHeight="1" x14ac:dyDescent="0.25">
      <c r="B36" s="379">
        <v>32</v>
      </c>
      <c r="C36" s="384" t="s">
        <v>1513</v>
      </c>
      <c r="D36" s="380" t="s">
        <v>1514</v>
      </c>
      <c r="E36" s="380" t="s">
        <v>1304</v>
      </c>
      <c r="F36" s="106">
        <v>9138219040</v>
      </c>
      <c r="G36" s="381">
        <v>1229</v>
      </c>
      <c r="H36" s="381">
        <v>837</v>
      </c>
      <c r="I36" s="381">
        <v>843</v>
      </c>
      <c r="J36" s="381">
        <v>908</v>
      </c>
      <c r="K36" s="381">
        <v>719</v>
      </c>
      <c r="L36" s="252"/>
      <c r="M36" s="382" t="s">
        <v>1328</v>
      </c>
      <c r="N36" s="252"/>
      <c r="O36" s="252"/>
      <c r="P36" s="360" t="s">
        <v>1454</v>
      </c>
      <c r="Q36" s="252"/>
      <c r="R36" s="252"/>
    </row>
    <row r="37" spans="2:20" ht="54.95" customHeight="1" x14ac:dyDescent="0.25">
      <c r="B37" s="379">
        <v>33</v>
      </c>
      <c r="C37" s="380" t="s">
        <v>1515</v>
      </c>
      <c r="D37" s="380" t="s">
        <v>1516</v>
      </c>
      <c r="E37" s="380" t="s">
        <v>1517</v>
      </c>
      <c r="F37" s="106">
        <v>7876838284</v>
      </c>
      <c r="G37" s="381" t="s">
        <v>282</v>
      </c>
      <c r="H37" s="381" t="s">
        <v>282</v>
      </c>
      <c r="I37" s="381">
        <v>519</v>
      </c>
      <c r="J37" s="381" t="s">
        <v>282</v>
      </c>
      <c r="K37" s="381" t="s">
        <v>282</v>
      </c>
      <c r="L37" s="252"/>
      <c r="M37" s="252"/>
      <c r="N37" s="252"/>
      <c r="O37" s="252"/>
      <c r="P37" s="252"/>
      <c r="Q37" s="252"/>
      <c r="R37" s="252"/>
    </row>
    <row r="38" spans="2:20" ht="72" customHeight="1" x14ac:dyDescent="0.25">
      <c r="B38" s="379">
        <v>34</v>
      </c>
      <c r="C38" s="384" t="s">
        <v>1518</v>
      </c>
      <c r="D38" s="380" t="s">
        <v>1519</v>
      </c>
      <c r="E38" s="380" t="s">
        <v>1429</v>
      </c>
      <c r="F38" s="106">
        <v>9416895741</v>
      </c>
      <c r="G38" s="381">
        <v>1135</v>
      </c>
      <c r="H38" s="381">
        <v>734</v>
      </c>
      <c r="I38" s="381">
        <v>773</v>
      </c>
      <c r="J38" s="381">
        <v>859</v>
      </c>
      <c r="K38" s="381">
        <v>660</v>
      </c>
      <c r="L38" s="252"/>
      <c r="M38" s="382" t="s">
        <v>1328</v>
      </c>
      <c r="N38" s="252"/>
      <c r="O38" s="252"/>
      <c r="P38" s="360" t="s">
        <v>1454</v>
      </c>
      <c r="Q38" s="252"/>
      <c r="R38" s="252"/>
    </row>
    <row r="39" spans="2:20" ht="86.25" customHeight="1" x14ac:dyDescent="0.25">
      <c r="B39" s="379">
        <v>35</v>
      </c>
      <c r="C39" s="380" t="s">
        <v>1520</v>
      </c>
      <c r="D39" s="380" t="s">
        <v>1521</v>
      </c>
      <c r="E39" s="380" t="s">
        <v>1522</v>
      </c>
      <c r="F39" s="106">
        <v>9882059212</v>
      </c>
      <c r="G39" s="381" t="s">
        <v>282</v>
      </c>
      <c r="H39" s="381" t="s">
        <v>282</v>
      </c>
      <c r="I39" s="381">
        <v>517</v>
      </c>
      <c r="J39" s="381" t="s">
        <v>282</v>
      </c>
      <c r="K39" s="381" t="s">
        <v>282</v>
      </c>
      <c r="L39" s="252"/>
      <c r="M39" s="252"/>
      <c r="N39" s="252"/>
      <c r="O39" s="252"/>
      <c r="P39" s="252"/>
      <c r="Q39" s="252"/>
      <c r="R39" s="383" t="s">
        <v>1454</v>
      </c>
    </row>
    <row r="40" spans="2:20" ht="54.95" customHeight="1" x14ac:dyDescent="0.25">
      <c r="B40" s="379">
        <v>36</v>
      </c>
      <c r="C40" s="380" t="s">
        <v>1523</v>
      </c>
      <c r="D40" s="380" t="s">
        <v>1524</v>
      </c>
      <c r="E40" s="380" t="s">
        <v>1525</v>
      </c>
      <c r="F40" s="106">
        <v>9728803491</v>
      </c>
      <c r="G40" s="381">
        <v>895</v>
      </c>
      <c r="H40" s="381">
        <v>498</v>
      </c>
      <c r="I40" s="381">
        <v>510</v>
      </c>
      <c r="J40" s="381">
        <v>626</v>
      </c>
      <c r="K40" s="381">
        <v>521</v>
      </c>
      <c r="L40" s="252"/>
      <c r="M40" s="382" t="s">
        <v>1328</v>
      </c>
      <c r="N40" s="354" t="s">
        <v>1445</v>
      </c>
      <c r="O40" s="252"/>
      <c r="P40" s="252"/>
      <c r="Q40" s="252"/>
      <c r="R40" s="252"/>
    </row>
    <row r="41" spans="2:20" ht="54.95" customHeight="1" x14ac:dyDescent="0.25">
      <c r="B41" s="379">
        <v>37</v>
      </c>
      <c r="C41" s="380" t="s">
        <v>1526</v>
      </c>
      <c r="D41" s="380" t="s">
        <v>1527</v>
      </c>
      <c r="E41" s="380" t="s">
        <v>1528</v>
      </c>
      <c r="F41" s="106">
        <v>9896613701</v>
      </c>
      <c r="G41" s="381">
        <v>1019</v>
      </c>
      <c r="H41" s="381">
        <v>614</v>
      </c>
      <c r="I41" s="381">
        <v>659</v>
      </c>
      <c r="J41" s="381" t="s">
        <v>282</v>
      </c>
      <c r="K41" s="381" t="s">
        <v>282</v>
      </c>
      <c r="L41" s="252"/>
      <c r="M41" s="252"/>
      <c r="N41" s="252"/>
      <c r="O41" s="252"/>
      <c r="P41" s="252"/>
      <c r="Q41" s="252"/>
      <c r="R41" s="252"/>
    </row>
    <row r="42" spans="2:20" ht="54.95" customHeight="1" x14ac:dyDescent="0.25">
      <c r="B42" s="379">
        <v>38</v>
      </c>
      <c r="C42" s="380" t="s">
        <v>1529</v>
      </c>
      <c r="D42" s="380" t="s">
        <v>198</v>
      </c>
      <c r="E42" s="380" t="s">
        <v>1530</v>
      </c>
      <c r="F42" s="106">
        <v>8580649109</v>
      </c>
      <c r="G42" s="381" t="s">
        <v>282</v>
      </c>
      <c r="H42" s="381" t="s">
        <v>282</v>
      </c>
      <c r="I42" s="381">
        <v>515</v>
      </c>
      <c r="J42" s="381" t="s">
        <v>282</v>
      </c>
      <c r="K42" s="381" t="s">
        <v>282</v>
      </c>
      <c r="L42" s="252"/>
      <c r="M42" s="252"/>
      <c r="N42" s="252"/>
      <c r="O42" s="252"/>
      <c r="P42" s="252"/>
      <c r="Q42" s="252"/>
      <c r="R42" s="252"/>
    </row>
    <row r="43" spans="2:20" ht="68.25" customHeight="1" x14ac:dyDescent="0.25">
      <c r="B43" s="379">
        <v>39</v>
      </c>
      <c r="C43" s="384" t="s">
        <v>1531</v>
      </c>
      <c r="D43" s="380" t="s">
        <v>1532</v>
      </c>
      <c r="E43" s="380" t="s">
        <v>1533</v>
      </c>
      <c r="F43" s="106">
        <v>8295697511</v>
      </c>
      <c r="G43" s="381">
        <v>908</v>
      </c>
      <c r="H43" s="381">
        <v>574</v>
      </c>
      <c r="I43" s="381">
        <v>584</v>
      </c>
      <c r="J43" s="381">
        <v>706</v>
      </c>
      <c r="K43" s="381">
        <v>534</v>
      </c>
      <c r="L43" s="252"/>
      <c r="M43" s="382" t="s">
        <v>1328</v>
      </c>
      <c r="N43" s="252"/>
      <c r="O43" s="252"/>
      <c r="P43" s="360" t="s">
        <v>1454</v>
      </c>
      <c r="Q43" s="252"/>
      <c r="R43" s="252"/>
    </row>
    <row r="44" spans="2:20" ht="68.25" customHeight="1" x14ac:dyDescent="0.25">
      <c r="B44" s="379">
        <v>40</v>
      </c>
      <c r="C44" s="384" t="s">
        <v>1534</v>
      </c>
      <c r="D44" s="380" t="s">
        <v>1535</v>
      </c>
      <c r="E44" s="380" t="s">
        <v>1536</v>
      </c>
      <c r="F44" s="106">
        <v>8708375117</v>
      </c>
      <c r="G44" s="381">
        <v>968</v>
      </c>
      <c r="H44" s="381">
        <v>614</v>
      </c>
      <c r="I44" s="381">
        <v>675</v>
      </c>
      <c r="J44" s="381">
        <v>725</v>
      </c>
      <c r="K44" s="381">
        <v>594</v>
      </c>
      <c r="L44" s="252"/>
      <c r="M44" s="382" t="s">
        <v>1328</v>
      </c>
      <c r="N44" s="252"/>
      <c r="O44" s="252"/>
      <c r="P44" s="360" t="s">
        <v>1436</v>
      </c>
      <c r="Q44" s="252"/>
      <c r="R44" s="252"/>
    </row>
    <row r="45" spans="2:20" ht="82.5" customHeight="1" x14ac:dyDescent="0.25">
      <c r="B45" s="379">
        <v>41</v>
      </c>
      <c r="C45" s="380" t="s">
        <v>1537</v>
      </c>
      <c r="D45" s="380" t="s">
        <v>1538</v>
      </c>
      <c r="E45" s="380" t="s">
        <v>1539</v>
      </c>
      <c r="F45" s="106">
        <v>9805148570</v>
      </c>
      <c r="G45" s="381" t="s">
        <v>282</v>
      </c>
      <c r="H45" s="381" t="s">
        <v>282</v>
      </c>
      <c r="I45" s="381">
        <v>682</v>
      </c>
      <c r="J45" s="381" t="s">
        <v>282</v>
      </c>
      <c r="K45" s="381" t="s">
        <v>282</v>
      </c>
      <c r="L45" s="252"/>
      <c r="M45" s="252"/>
      <c r="N45" s="252"/>
      <c r="O45" s="252"/>
      <c r="P45" s="252"/>
      <c r="Q45" s="252"/>
      <c r="R45" s="383" t="s">
        <v>1432</v>
      </c>
      <c r="T45" s="299"/>
    </row>
    <row r="46" spans="2:20" ht="54.95" customHeight="1" x14ac:dyDescent="0.25">
      <c r="B46" s="379">
        <v>42</v>
      </c>
      <c r="C46" s="385">
        <v>192500820001</v>
      </c>
      <c r="D46" s="65" t="s">
        <v>1540</v>
      </c>
      <c r="E46" s="65" t="s">
        <v>1541</v>
      </c>
      <c r="F46" s="386"/>
      <c r="G46" s="381" t="s">
        <v>1426</v>
      </c>
      <c r="H46" s="381">
        <v>540</v>
      </c>
      <c r="I46" s="381">
        <v>615</v>
      </c>
      <c r="J46" s="381">
        <v>686</v>
      </c>
      <c r="K46" s="381">
        <v>481</v>
      </c>
      <c r="L46" s="252"/>
      <c r="M46" s="382" t="s">
        <v>1328</v>
      </c>
      <c r="N46" s="354" t="s">
        <v>1445</v>
      </c>
      <c r="O46" s="252"/>
      <c r="P46" s="252"/>
      <c r="Q46" s="252"/>
      <c r="R46" s="252"/>
    </row>
    <row r="47" spans="2:20" ht="54.95" customHeight="1" x14ac:dyDescent="0.25">
      <c r="B47" s="379">
        <v>43</v>
      </c>
      <c r="C47" s="387">
        <v>192500820002</v>
      </c>
      <c r="D47" s="388" t="s">
        <v>1542</v>
      </c>
      <c r="E47" s="388" t="s">
        <v>1543</v>
      </c>
      <c r="F47" s="386"/>
      <c r="G47" s="381" t="s">
        <v>1426</v>
      </c>
      <c r="H47" s="381">
        <v>749</v>
      </c>
      <c r="I47" s="381">
        <v>747</v>
      </c>
      <c r="J47" s="381">
        <v>841</v>
      </c>
      <c r="K47" s="381">
        <v>664</v>
      </c>
      <c r="L47" s="252"/>
      <c r="M47" s="382" t="s">
        <v>1328</v>
      </c>
      <c r="N47" s="354" t="s">
        <v>1445</v>
      </c>
      <c r="O47" s="252"/>
      <c r="P47" s="252"/>
      <c r="Q47" s="252"/>
      <c r="R47" s="252"/>
    </row>
    <row r="48" spans="2:20" ht="72" customHeight="1" x14ac:dyDescent="0.25">
      <c r="B48" s="379">
        <v>44</v>
      </c>
      <c r="C48" s="389">
        <v>192500820003</v>
      </c>
      <c r="D48" s="65" t="s">
        <v>1544</v>
      </c>
      <c r="E48" s="65" t="s">
        <v>1545</v>
      </c>
      <c r="F48" s="386"/>
      <c r="G48" s="381" t="s">
        <v>1426</v>
      </c>
      <c r="H48" s="381">
        <v>663</v>
      </c>
      <c r="I48" s="381">
        <v>650</v>
      </c>
      <c r="J48" s="381">
        <v>784</v>
      </c>
      <c r="K48" s="381">
        <v>679</v>
      </c>
      <c r="L48" s="252"/>
      <c r="M48" s="382" t="s">
        <v>1328</v>
      </c>
      <c r="N48" s="252"/>
      <c r="O48" s="252"/>
      <c r="P48" s="360" t="s">
        <v>1432</v>
      </c>
      <c r="Q48" s="252"/>
      <c r="R48" s="252"/>
    </row>
    <row r="49" spans="2:18" ht="75" customHeight="1" x14ac:dyDescent="0.25">
      <c r="B49" s="379">
        <v>45</v>
      </c>
      <c r="C49" s="387">
        <v>192500820004</v>
      </c>
      <c r="D49" s="388" t="s">
        <v>1546</v>
      </c>
      <c r="E49" s="388" t="s">
        <v>1547</v>
      </c>
      <c r="F49" s="386"/>
      <c r="G49" s="381" t="s">
        <v>1426</v>
      </c>
      <c r="H49" s="381">
        <v>544</v>
      </c>
      <c r="I49" s="381">
        <v>590</v>
      </c>
      <c r="J49" s="381" t="s">
        <v>282</v>
      </c>
      <c r="K49" s="381" t="s">
        <v>282</v>
      </c>
      <c r="L49" s="252"/>
      <c r="M49" s="252"/>
      <c r="N49" s="252"/>
      <c r="O49" s="252"/>
      <c r="P49" s="252"/>
      <c r="Q49" s="252"/>
      <c r="R49" s="383" t="s">
        <v>1432</v>
      </c>
    </row>
  </sheetData>
  <autoFilter ref="B3:R3"/>
  <mergeCells count="1">
    <mergeCell ref="B2:R2"/>
  </mergeCells>
  <pageMargins left="0.70866141732283472" right="0.70866141732283472" top="0.45" bottom="0.46" header="0.31496062992125984" footer="0.31496062992125984"/>
  <pageSetup paperSize="9" scale="53" orientation="landscape" r:id="rId1"/>
  <rowBreaks count="1" manualBreakCount="1">
    <brk id="31" max="19" man="1"/>
  </rowBreaks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"/>
  <sheetViews>
    <sheetView topLeftCell="A25" zoomScale="82" zoomScaleNormal="82" workbookViewId="0">
      <selection activeCell="I36" sqref="I36"/>
    </sheetView>
  </sheetViews>
  <sheetFormatPr defaultRowHeight="15" x14ac:dyDescent="0.25"/>
  <cols>
    <col min="1" max="1" width="3" customWidth="1"/>
    <col min="2" max="2" width="9.28515625" bestFit="1" customWidth="1"/>
    <col min="3" max="3" width="15.42578125" customWidth="1"/>
    <col min="4" max="4" width="17.28515625" customWidth="1"/>
    <col min="5" max="5" width="13.28515625" customWidth="1"/>
    <col min="6" max="6" width="18.7109375" bestFit="1" customWidth="1"/>
    <col min="7" max="7" width="16.42578125" customWidth="1"/>
    <col min="8" max="13" width="9.28515625" bestFit="1" customWidth="1"/>
    <col min="14" max="14" width="13" style="53" customWidth="1"/>
    <col min="15" max="15" width="16" customWidth="1"/>
    <col min="16" max="16" width="12.85546875" customWidth="1"/>
    <col min="17" max="17" width="33.140625" style="267" customWidth="1"/>
    <col min="18" max="18" width="27.28515625" customWidth="1"/>
  </cols>
  <sheetData>
    <row r="2" spans="2:18" ht="72" customHeight="1" x14ac:dyDescent="0.25">
      <c r="B2" s="331" t="s">
        <v>1311</v>
      </c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</row>
    <row r="5" spans="2:18" ht="64.5" customHeight="1" thickBot="1" x14ac:dyDescent="0.3">
      <c r="B5" s="333" t="s">
        <v>1</v>
      </c>
      <c r="C5" s="333" t="s">
        <v>1312</v>
      </c>
      <c r="D5" s="333" t="s">
        <v>4</v>
      </c>
      <c r="E5" s="333" t="s">
        <v>5</v>
      </c>
      <c r="F5" s="333" t="s">
        <v>7</v>
      </c>
      <c r="G5" s="333" t="s">
        <v>8</v>
      </c>
      <c r="H5" s="333" t="s">
        <v>1313</v>
      </c>
      <c r="I5" s="333" t="s">
        <v>1314</v>
      </c>
      <c r="J5" s="333" t="s">
        <v>1315</v>
      </c>
      <c r="K5" s="333" t="s">
        <v>1316</v>
      </c>
      <c r="L5" s="333" t="s">
        <v>1317</v>
      </c>
      <c r="M5" s="333" t="s">
        <v>1318</v>
      </c>
      <c r="N5" s="333" t="s">
        <v>1319</v>
      </c>
      <c r="O5" s="334" t="s">
        <v>1320</v>
      </c>
      <c r="P5" s="334" t="s">
        <v>1321</v>
      </c>
      <c r="Q5" s="334" t="s">
        <v>1322</v>
      </c>
      <c r="R5" s="334" t="s">
        <v>1323</v>
      </c>
    </row>
    <row r="6" spans="2:18" ht="36" customHeight="1" thickBot="1" x14ac:dyDescent="0.3">
      <c r="B6" s="335" t="s">
        <v>1324</v>
      </c>
      <c r="C6" s="336">
        <v>24</v>
      </c>
      <c r="D6" s="337"/>
      <c r="E6" s="336"/>
      <c r="F6" s="336"/>
      <c r="G6" s="336"/>
      <c r="H6" s="336"/>
      <c r="I6" s="336"/>
      <c r="J6" s="336"/>
      <c r="K6" s="336"/>
      <c r="L6" s="336"/>
      <c r="M6" s="336"/>
      <c r="N6" s="338">
        <v>10</v>
      </c>
      <c r="O6" s="339">
        <v>4</v>
      </c>
      <c r="P6" s="340">
        <v>2</v>
      </c>
      <c r="Q6" s="341">
        <v>2</v>
      </c>
      <c r="R6" s="342">
        <v>2</v>
      </c>
    </row>
    <row r="7" spans="2:18" ht="60" customHeight="1" x14ac:dyDescent="0.25">
      <c r="B7" s="343">
        <v>1</v>
      </c>
      <c r="C7" s="344" t="s">
        <v>1325</v>
      </c>
      <c r="D7" s="345" t="s">
        <v>789</v>
      </c>
      <c r="E7" s="345" t="s">
        <v>441</v>
      </c>
      <c r="F7" s="345" t="s">
        <v>1326</v>
      </c>
      <c r="G7" s="345" t="s">
        <v>1327</v>
      </c>
      <c r="H7" s="343">
        <v>1258</v>
      </c>
      <c r="I7" s="343">
        <v>837</v>
      </c>
      <c r="J7" s="343">
        <v>893</v>
      </c>
      <c r="K7" s="343">
        <v>814</v>
      </c>
      <c r="L7" s="343">
        <v>500</v>
      </c>
      <c r="M7" s="346">
        <v>71.400000000000006</v>
      </c>
      <c r="N7" s="347" t="s">
        <v>1328</v>
      </c>
      <c r="O7" s="348" t="s">
        <v>1329</v>
      </c>
      <c r="P7" s="263"/>
      <c r="Q7" s="263"/>
      <c r="R7" s="263"/>
    </row>
    <row r="8" spans="2:18" ht="60" customHeight="1" x14ac:dyDescent="0.25">
      <c r="B8" s="349">
        <v>2</v>
      </c>
      <c r="C8" s="350" t="s">
        <v>1330</v>
      </c>
      <c r="D8" s="350" t="s">
        <v>726</v>
      </c>
      <c r="E8" s="350" t="s">
        <v>1331</v>
      </c>
      <c r="F8" s="350">
        <v>7082234242</v>
      </c>
      <c r="G8" s="350" t="s">
        <v>1332</v>
      </c>
      <c r="H8" s="349" t="s">
        <v>282</v>
      </c>
      <c r="I8" s="349" t="s">
        <v>282</v>
      </c>
      <c r="J8" s="349">
        <v>562</v>
      </c>
      <c r="K8" s="349" t="s">
        <v>282</v>
      </c>
      <c r="L8" s="349" t="s">
        <v>282</v>
      </c>
      <c r="M8" s="351" t="s">
        <v>282</v>
      </c>
      <c r="N8" s="352"/>
      <c r="O8" s="252"/>
      <c r="P8" s="252"/>
      <c r="Q8" s="252"/>
      <c r="R8" s="252"/>
    </row>
    <row r="9" spans="2:18" ht="60" customHeight="1" x14ac:dyDescent="0.25">
      <c r="B9" s="349">
        <v>3</v>
      </c>
      <c r="C9" s="350" t="s">
        <v>1333</v>
      </c>
      <c r="D9" s="350" t="s">
        <v>1334</v>
      </c>
      <c r="E9" s="350" t="s">
        <v>1335</v>
      </c>
      <c r="F9" s="350">
        <v>8307558228</v>
      </c>
      <c r="G9" s="350" t="s">
        <v>1336</v>
      </c>
      <c r="H9" s="349">
        <v>1083</v>
      </c>
      <c r="I9" s="349" t="s">
        <v>282</v>
      </c>
      <c r="J9" s="349">
        <v>814</v>
      </c>
      <c r="K9" s="349" t="s">
        <v>282</v>
      </c>
      <c r="L9" s="349" t="s">
        <v>282</v>
      </c>
      <c r="M9" s="351" t="s">
        <v>282</v>
      </c>
      <c r="N9" s="352"/>
      <c r="O9" s="252"/>
      <c r="P9" s="252"/>
      <c r="Q9" s="252"/>
      <c r="R9" s="252"/>
    </row>
    <row r="10" spans="2:18" ht="60" customHeight="1" x14ac:dyDescent="0.25">
      <c r="B10" s="349">
        <v>4</v>
      </c>
      <c r="C10" s="350" t="s">
        <v>1337</v>
      </c>
      <c r="D10" s="350" t="s">
        <v>93</v>
      </c>
      <c r="E10" s="350" t="s">
        <v>1338</v>
      </c>
      <c r="F10" s="350">
        <v>8168236841</v>
      </c>
      <c r="G10" s="350" t="s">
        <v>1339</v>
      </c>
      <c r="H10" s="349" t="s">
        <v>282</v>
      </c>
      <c r="I10" s="349" t="s">
        <v>282</v>
      </c>
      <c r="J10" s="349">
        <v>688</v>
      </c>
      <c r="K10" s="349" t="s">
        <v>282</v>
      </c>
      <c r="L10" s="349" t="s">
        <v>282</v>
      </c>
      <c r="M10" s="351" t="s">
        <v>282</v>
      </c>
      <c r="N10" s="352"/>
      <c r="O10" s="252"/>
      <c r="P10" s="252"/>
      <c r="Q10" s="252"/>
      <c r="R10" s="252"/>
    </row>
    <row r="11" spans="2:18" ht="60" customHeight="1" x14ac:dyDescent="0.25">
      <c r="B11" s="349">
        <v>5</v>
      </c>
      <c r="C11" s="350" t="s">
        <v>1340</v>
      </c>
      <c r="D11" s="350" t="s">
        <v>1341</v>
      </c>
      <c r="E11" s="350" t="s">
        <v>575</v>
      </c>
      <c r="F11" s="350">
        <v>9996317733</v>
      </c>
      <c r="G11" s="350" t="s">
        <v>1342</v>
      </c>
      <c r="H11" s="349" t="s">
        <v>282</v>
      </c>
      <c r="I11" s="349" t="s">
        <v>282</v>
      </c>
      <c r="J11" s="349">
        <v>655</v>
      </c>
      <c r="K11" s="349" t="s">
        <v>282</v>
      </c>
      <c r="L11" s="349" t="s">
        <v>282</v>
      </c>
      <c r="M11" s="351" t="s">
        <v>282</v>
      </c>
      <c r="N11" s="352"/>
      <c r="O11" s="252"/>
      <c r="P11" s="252"/>
      <c r="Q11" s="252"/>
      <c r="R11" s="252"/>
    </row>
    <row r="12" spans="2:18" ht="60" customHeight="1" x14ac:dyDescent="0.25">
      <c r="B12" s="349">
        <v>6</v>
      </c>
      <c r="C12" s="350" t="s">
        <v>1343</v>
      </c>
      <c r="D12" s="350" t="s">
        <v>1344</v>
      </c>
      <c r="E12" s="350" t="s">
        <v>1345</v>
      </c>
      <c r="F12" s="350">
        <v>9418078027</v>
      </c>
      <c r="G12" s="350" t="s">
        <v>1346</v>
      </c>
      <c r="H12" s="349" t="s">
        <v>282</v>
      </c>
      <c r="I12" s="349" t="s">
        <v>282</v>
      </c>
      <c r="J12" s="349">
        <v>613</v>
      </c>
      <c r="K12" s="349" t="s">
        <v>282</v>
      </c>
      <c r="L12" s="349" t="s">
        <v>282</v>
      </c>
      <c r="M12" s="351" t="s">
        <v>282</v>
      </c>
      <c r="N12" s="352"/>
      <c r="O12" s="252"/>
      <c r="P12" s="252"/>
      <c r="Q12" s="252"/>
      <c r="R12" s="252"/>
    </row>
    <row r="13" spans="2:18" ht="60" customHeight="1" x14ac:dyDescent="0.25">
      <c r="B13" s="349">
        <v>7</v>
      </c>
      <c r="C13" s="350" t="s">
        <v>1347</v>
      </c>
      <c r="D13" s="350" t="s">
        <v>1348</v>
      </c>
      <c r="E13" s="350" t="s">
        <v>391</v>
      </c>
      <c r="F13" s="350">
        <v>8283867754</v>
      </c>
      <c r="G13" s="350" t="s">
        <v>1349</v>
      </c>
      <c r="H13" s="349">
        <v>899</v>
      </c>
      <c r="I13" s="349" t="s">
        <v>282</v>
      </c>
      <c r="J13" s="349">
        <v>619</v>
      </c>
      <c r="K13" s="349" t="s">
        <v>282</v>
      </c>
      <c r="L13" s="349" t="s">
        <v>282</v>
      </c>
      <c r="M13" s="351" t="s">
        <v>282</v>
      </c>
      <c r="N13" s="352"/>
      <c r="O13" s="252"/>
      <c r="P13" s="252"/>
      <c r="Q13" s="252"/>
      <c r="R13" s="252"/>
    </row>
    <row r="14" spans="2:18" ht="60" customHeight="1" x14ac:dyDescent="0.25">
      <c r="B14" s="349">
        <v>8</v>
      </c>
      <c r="C14" s="350" t="s">
        <v>1350</v>
      </c>
      <c r="D14" s="350" t="s">
        <v>1351</v>
      </c>
      <c r="E14" s="350" t="s">
        <v>1352</v>
      </c>
      <c r="F14" s="350">
        <v>8059921308</v>
      </c>
      <c r="G14" s="350" t="s">
        <v>1353</v>
      </c>
      <c r="H14" s="349" t="s">
        <v>282</v>
      </c>
      <c r="I14" s="349" t="s">
        <v>282</v>
      </c>
      <c r="J14" s="349">
        <v>570</v>
      </c>
      <c r="K14" s="349" t="s">
        <v>282</v>
      </c>
      <c r="L14" s="349" t="s">
        <v>282</v>
      </c>
      <c r="M14" s="351" t="s">
        <v>282</v>
      </c>
      <c r="N14" s="352"/>
      <c r="O14" s="252"/>
      <c r="P14" s="252"/>
      <c r="Q14" s="252"/>
      <c r="R14" s="252"/>
    </row>
    <row r="15" spans="2:18" ht="60" customHeight="1" x14ac:dyDescent="0.25">
      <c r="B15" s="349">
        <v>9</v>
      </c>
      <c r="C15" s="350" t="s">
        <v>1354</v>
      </c>
      <c r="D15" s="350" t="s">
        <v>1335</v>
      </c>
      <c r="E15" s="350" t="s">
        <v>1355</v>
      </c>
      <c r="F15" s="350">
        <v>8219762834</v>
      </c>
      <c r="G15" s="350" t="s">
        <v>1356</v>
      </c>
      <c r="H15" s="349">
        <v>1233</v>
      </c>
      <c r="I15" s="349">
        <v>761</v>
      </c>
      <c r="J15" s="349">
        <v>847</v>
      </c>
      <c r="K15" s="349">
        <v>927</v>
      </c>
      <c r="L15" s="349">
        <v>530</v>
      </c>
      <c r="M15" s="351">
        <v>71.34</v>
      </c>
      <c r="N15" s="353" t="s">
        <v>1328</v>
      </c>
      <c r="O15" s="354" t="s">
        <v>1329</v>
      </c>
      <c r="P15" s="252"/>
      <c r="Q15" s="252"/>
      <c r="R15" s="252"/>
    </row>
    <row r="16" spans="2:18" ht="60" customHeight="1" x14ac:dyDescent="0.25">
      <c r="B16" s="349">
        <v>10</v>
      </c>
      <c r="C16" s="350" t="s">
        <v>1357</v>
      </c>
      <c r="D16" s="350" t="s">
        <v>356</v>
      </c>
      <c r="E16" s="350" t="s">
        <v>1358</v>
      </c>
      <c r="F16" s="350">
        <v>7988828584</v>
      </c>
      <c r="G16" s="350" t="s">
        <v>1359</v>
      </c>
      <c r="H16" s="349">
        <v>1112</v>
      </c>
      <c r="I16" s="349">
        <v>765</v>
      </c>
      <c r="J16" s="349">
        <v>832</v>
      </c>
      <c r="K16" s="349">
        <v>785</v>
      </c>
      <c r="L16" s="349" t="s">
        <v>282</v>
      </c>
      <c r="M16" s="351" t="s">
        <v>282</v>
      </c>
      <c r="N16" s="353"/>
      <c r="O16" s="355"/>
      <c r="P16" s="356"/>
      <c r="Q16" s="252"/>
      <c r="R16" s="357" t="s">
        <v>1360</v>
      </c>
    </row>
    <row r="17" spans="2:18" ht="60" customHeight="1" x14ac:dyDescent="0.25">
      <c r="B17" s="349">
        <v>11</v>
      </c>
      <c r="C17" s="350" t="s">
        <v>1361</v>
      </c>
      <c r="D17" s="350" t="s">
        <v>1362</v>
      </c>
      <c r="E17" s="350" t="s">
        <v>1363</v>
      </c>
      <c r="F17" s="350">
        <v>8570976009</v>
      </c>
      <c r="G17" s="350" t="s">
        <v>1364</v>
      </c>
      <c r="H17" s="349">
        <v>1032</v>
      </c>
      <c r="I17" s="349" t="s">
        <v>282</v>
      </c>
      <c r="J17" s="349">
        <v>748</v>
      </c>
      <c r="K17" s="349" t="s">
        <v>282</v>
      </c>
      <c r="L17" s="349" t="s">
        <v>282</v>
      </c>
      <c r="M17" s="351" t="s">
        <v>282</v>
      </c>
      <c r="N17" s="352"/>
      <c r="O17" s="252"/>
      <c r="P17" s="252"/>
      <c r="Q17" s="252"/>
      <c r="R17" s="252"/>
    </row>
    <row r="18" spans="2:18" ht="60" customHeight="1" x14ac:dyDescent="0.25">
      <c r="B18" s="349">
        <v>12</v>
      </c>
      <c r="C18" s="350" t="s">
        <v>1365</v>
      </c>
      <c r="D18" s="350" t="s">
        <v>1366</v>
      </c>
      <c r="E18" s="350" t="s">
        <v>1367</v>
      </c>
      <c r="F18" s="350">
        <v>7082326696</v>
      </c>
      <c r="G18" s="350" t="s">
        <v>1368</v>
      </c>
      <c r="H18" s="349" t="s">
        <v>282</v>
      </c>
      <c r="I18" s="349" t="s">
        <v>282</v>
      </c>
      <c r="J18" s="349">
        <v>565</v>
      </c>
      <c r="K18" s="349" t="s">
        <v>282</v>
      </c>
      <c r="L18" s="349" t="s">
        <v>282</v>
      </c>
      <c r="M18" s="351" t="s">
        <v>282</v>
      </c>
      <c r="N18" s="352"/>
      <c r="O18" s="252"/>
      <c r="P18" s="252"/>
      <c r="Q18" s="252"/>
      <c r="R18" s="252"/>
    </row>
    <row r="19" spans="2:18" ht="60" customHeight="1" x14ac:dyDescent="0.25">
      <c r="B19" s="349">
        <v>13</v>
      </c>
      <c r="C19" s="350" t="s">
        <v>1369</v>
      </c>
      <c r="D19" s="350" t="s">
        <v>1370</v>
      </c>
      <c r="E19" s="350" t="s">
        <v>1371</v>
      </c>
      <c r="F19" s="350">
        <v>8837511826</v>
      </c>
      <c r="G19" s="350" t="s">
        <v>1372</v>
      </c>
      <c r="H19" s="349" t="s">
        <v>282</v>
      </c>
      <c r="I19" s="349" t="s">
        <v>282</v>
      </c>
      <c r="J19" s="349">
        <v>630</v>
      </c>
      <c r="K19" s="349" t="s">
        <v>282</v>
      </c>
      <c r="L19" s="349" t="s">
        <v>282</v>
      </c>
      <c r="M19" s="351" t="s">
        <v>282</v>
      </c>
      <c r="N19" s="352"/>
      <c r="O19" s="252"/>
      <c r="P19" s="252"/>
      <c r="Q19" s="252"/>
      <c r="R19" s="252"/>
    </row>
    <row r="20" spans="2:18" ht="60" customHeight="1" x14ac:dyDescent="0.25">
      <c r="B20" s="349">
        <v>14</v>
      </c>
      <c r="C20" s="350" t="s">
        <v>1373</v>
      </c>
      <c r="D20" s="350" t="s">
        <v>1374</v>
      </c>
      <c r="E20" s="350" t="s">
        <v>128</v>
      </c>
      <c r="F20" s="350">
        <v>8168764817</v>
      </c>
      <c r="G20" s="350" t="s">
        <v>1375</v>
      </c>
      <c r="H20" s="349" t="s">
        <v>282</v>
      </c>
      <c r="I20" s="349" t="s">
        <v>282</v>
      </c>
      <c r="J20" s="349">
        <v>657</v>
      </c>
      <c r="K20" s="349" t="s">
        <v>282</v>
      </c>
      <c r="L20" s="349" t="s">
        <v>282</v>
      </c>
      <c r="M20" s="351" t="s">
        <v>282</v>
      </c>
      <c r="N20" s="352"/>
      <c r="O20" s="252"/>
      <c r="P20" s="252"/>
      <c r="Q20" s="252"/>
      <c r="R20" s="252"/>
    </row>
    <row r="21" spans="2:18" ht="60" customHeight="1" x14ac:dyDescent="0.25">
      <c r="B21" s="349">
        <v>15</v>
      </c>
      <c r="C21" s="350" t="s">
        <v>1376</v>
      </c>
      <c r="D21" s="350" t="s">
        <v>1377</v>
      </c>
      <c r="E21" s="350" t="s">
        <v>1378</v>
      </c>
      <c r="F21" s="350">
        <v>8684018387</v>
      </c>
      <c r="G21" s="350" t="s">
        <v>1379</v>
      </c>
      <c r="H21" s="349" t="s">
        <v>282</v>
      </c>
      <c r="I21" s="349" t="s">
        <v>282</v>
      </c>
      <c r="J21" s="349">
        <v>642</v>
      </c>
      <c r="K21" s="349" t="s">
        <v>282</v>
      </c>
      <c r="L21" s="349" t="s">
        <v>282</v>
      </c>
      <c r="M21" s="351" t="s">
        <v>282</v>
      </c>
      <c r="N21" s="352"/>
      <c r="O21" s="252"/>
      <c r="P21" s="252"/>
      <c r="Q21" s="252"/>
      <c r="R21" s="252"/>
    </row>
    <row r="22" spans="2:18" ht="60" customHeight="1" x14ac:dyDescent="0.25">
      <c r="B22" s="349">
        <v>16</v>
      </c>
      <c r="C22" s="350" t="s">
        <v>1380</v>
      </c>
      <c r="D22" s="350" t="s">
        <v>1381</v>
      </c>
      <c r="E22" s="350" t="s">
        <v>1382</v>
      </c>
      <c r="F22" s="350">
        <v>9996113045</v>
      </c>
      <c r="G22" s="350" t="s">
        <v>1383</v>
      </c>
      <c r="H22" s="349" t="s">
        <v>282</v>
      </c>
      <c r="I22" s="349" t="s">
        <v>282</v>
      </c>
      <c r="J22" s="349">
        <v>729</v>
      </c>
      <c r="K22" s="349" t="s">
        <v>282</v>
      </c>
      <c r="L22" s="349" t="s">
        <v>282</v>
      </c>
      <c r="M22" s="351" t="s">
        <v>282</v>
      </c>
      <c r="N22" s="352"/>
      <c r="O22" s="252"/>
      <c r="P22" s="252"/>
      <c r="Q22" s="252"/>
      <c r="R22" s="252"/>
    </row>
    <row r="23" spans="2:18" ht="60" customHeight="1" x14ac:dyDescent="0.25">
      <c r="B23" s="349">
        <v>17</v>
      </c>
      <c r="C23" s="350" t="s">
        <v>1384</v>
      </c>
      <c r="D23" s="350" t="s">
        <v>1385</v>
      </c>
      <c r="E23" s="350" t="s">
        <v>1386</v>
      </c>
      <c r="F23" s="350">
        <v>8627890266</v>
      </c>
      <c r="G23" s="350" t="s">
        <v>1387</v>
      </c>
      <c r="H23" s="349">
        <v>995</v>
      </c>
      <c r="I23" s="349">
        <v>724</v>
      </c>
      <c r="J23" s="349">
        <v>841</v>
      </c>
      <c r="K23" s="349">
        <v>863</v>
      </c>
      <c r="L23" s="349">
        <v>539</v>
      </c>
      <c r="M23" s="351">
        <v>65.760000000000005</v>
      </c>
      <c r="N23" s="353" t="s">
        <v>1328</v>
      </c>
      <c r="O23" s="354" t="s">
        <v>1329</v>
      </c>
      <c r="P23" s="252"/>
      <c r="Q23" s="252"/>
      <c r="R23" s="252"/>
    </row>
    <row r="24" spans="2:18" ht="60" customHeight="1" x14ac:dyDescent="0.25">
      <c r="B24" s="349">
        <v>18</v>
      </c>
      <c r="C24" s="358" t="s">
        <v>1388</v>
      </c>
      <c r="D24" s="350" t="s">
        <v>1389</v>
      </c>
      <c r="E24" s="350" t="s">
        <v>1390</v>
      </c>
      <c r="F24" s="350">
        <v>7559676268</v>
      </c>
      <c r="G24" s="350" t="s">
        <v>1391</v>
      </c>
      <c r="H24" s="359"/>
      <c r="I24" s="349">
        <v>792</v>
      </c>
      <c r="J24" s="349">
        <v>821</v>
      </c>
      <c r="K24" s="349">
        <v>1104</v>
      </c>
      <c r="L24" s="349">
        <v>677</v>
      </c>
      <c r="M24" s="351">
        <v>75.010000000000005</v>
      </c>
      <c r="N24" s="353" t="s">
        <v>1328</v>
      </c>
      <c r="O24" s="252"/>
      <c r="P24" s="252"/>
      <c r="Q24" s="360" t="s">
        <v>1392</v>
      </c>
      <c r="R24" s="252"/>
    </row>
    <row r="25" spans="2:18" ht="60" customHeight="1" x14ac:dyDescent="0.25">
      <c r="B25" s="349">
        <v>19</v>
      </c>
      <c r="C25" s="358" t="s">
        <v>1393</v>
      </c>
      <c r="D25" s="350" t="s">
        <v>1394</v>
      </c>
      <c r="E25" s="350" t="s">
        <v>356</v>
      </c>
      <c r="F25" s="350">
        <v>9805169378</v>
      </c>
      <c r="G25" s="350" t="s">
        <v>1395</v>
      </c>
      <c r="H25" s="359"/>
      <c r="I25" s="349">
        <v>914</v>
      </c>
      <c r="J25" s="349">
        <v>974</v>
      </c>
      <c r="K25" s="349">
        <v>1059</v>
      </c>
      <c r="L25" s="349">
        <v>626</v>
      </c>
      <c r="M25" s="351">
        <v>78.959999999999994</v>
      </c>
      <c r="N25" s="353" t="s">
        <v>1328</v>
      </c>
      <c r="O25" s="252"/>
      <c r="P25" s="252"/>
      <c r="Q25" s="360" t="s">
        <v>1392</v>
      </c>
      <c r="R25" s="252"/>
    </row>
    <row r="26" spans="2:18" ht="60" customHeight="1" x14ac:dyDescent="0.25">
      <c r="B26" s="349">
        <v>20</v>
      </c>
      <c r="C26" s="350" t="s">
        <v>1396</v>
      </c>
      <c r="D26" s="350" t="s">
        <v>1397</v>
      </c>
      <c r="E26" s="350" t="s">
        <v>1398</v>
      </c>
      <c r="F26" s="350">
        <v>9973663493</v>
      </c>
      <c r="G26" s="350" t="s">
        <v>1399</v>
      </c>
      <c r="H26" s="359"/>
      <c r="I26" s="349">
        <v>831</v>
      </c>
      <c r="J26" s="349">
        <v>897</v>
      </c>
      <c r="K26" s="349">
        <v>1025</v>
      </c>
      <c r="L26" s="349" t="s">
        <v>282</v>
      </c>
      <c r="M26" s="351" t="s">
        <v>1400</v>
      </c>
      <c r="N26" s="353" t="s">
        <v>1328</v>
      </c>
      <c r="O26" s="252"/>
      <c r="P26" s="361" t="s">
        <v>1401</v>
      </c>
      <c r="Q26" s="252"/>
      <c r="R26" s="252"/>
    </row>
    <row r="27" spans="2:18" ht="60" customHeight="1" x14ac:dyDescent="0.25">
      <c r="B27" s="349">
        <v>21</v>
      </c>
      <c r="C27" s="350" t="s">
        <v>1402</v>
      </c>
      <c r="D27" s="350" t="s">
        <v>1403</v>
      </c>
      <c r="E27" s="350" t="s">
        <v>1404</v>
      </c>
      <c r="F27" s="350">
        <v>7484032338</v>
      </c>
      <c r="G27" s="350" t="s">
        <v>1405</v>
      </c>
      <c r="H27" s="359"/>
      <c r="I27" s="349">
        <v>899</v>
      </c>
      <c r="J27" s="349">
        <v>945</v>
      </c>
      <c r="K27" s="349">
        <v>1036</v>
      </c>
      <c r="L27" s="349">
        <v>635</v>
      </c>
      <c r="M27" s="351">
        <v>77.680000000000007</v>
      </c>
      <c r="N27" s="353" t="s">
        <v>1328</v>
      </c>
      <c r="O27" s="354" t="s">
        <v>1329</v>
      </c>
      <c r="P27" s="267"/>
      <c r="Q27" s="252"/>
      <c r="R27" s="252"/>
    </row>
    <row r="28" spans="2:18" ht="60" customHeight="1" x14ac:dyDescent="0.25">
      <c r="B28" s="349">
        <v>22</v>
      </c>
      <c r="C28" s="350" t="s">
        <v>1406</v>
      </c>
      <c r="D28" s="350" t="s">
        <v>1407</v>
      </c>
      <c r="E28" s="350" t="s">
        <v>1408</v>
      </c>
      <c r="F28" s="350">
        <v>9996940977</v>
      </c>
      <c r="G28" s="350" t="s">
        <v>1409</v>
      </c>
      <c r="H28" s="359"/>
      <c r="I28" s="349" t="s">
        <v>282</v>
      </c>
      <c r="J28" s="349">
        <v>807</v>
      </c>
      <c r="K28" s="349">
        <v>833</v>
      </c>
      <c r="L28" s="349" t="s">
        <v>282</v>
      </c>
      <c r="M28" s="351" t="s">
        <v>1400</v>
      </c>
      <c r="N28" s="352"/>
      <c r="O28" s="252"/>
      <c r="P28" s="252"/>
      <c r="Q28" s="252"/>
      <c r="R28" s="252"/>
    </row>
    <row r="29" spans="2:18" ht="60" customHeight="1" x14ac:dyDescent="0.25">
      <c r="B29" s="349">
        <v>23</v>
      </c>
      <c r="C29" s="350" t="s">
        <v>1410</v>
      </c>
      <c r="D29" s="350" t="s">
        <v>1411</v>
      </c>
      <c r="E29" s="350" t="s">
        <v>1412</v>
      </c>
      <c r="F29" s="350">
        <v>7807955913</v>
      </c>
      <c r="G29" s="350" t="s">
        <v>1413</v>
      </c>
      <c r="H29" s="359"/>
      <c r="I29" s="349">
        <v>819</v>
      </c>
      <c r="J29" s="349">
        <v>892</v>
      </c>
      <c r="K29" s="349">
        <v>933</v>
      </c>
      <c r="L29" s="349">
        <v>571</v>
      </c>
      <c r="M29" s="351">
        <v>71.05</v>
      </c>
      <c r="N29" s="353" t="s">
        <v>1328</v>
      </c>
      <c r="O29" s="252"/>
      <c r="P29" s="361" t="s">
        <v>1401</v>
      </c>
      <c r="Q29" s="252"/>
      <c r="R29" s="252"/>
    </row>
    <row r="30" spans="2:18" ht="60" customHeight="1" x14ac:dyDescent="0.25">
      <c r="B30" s="349">
        <v>24</v>
      </c>
      <c r="C30" s="350" t="s">
        <v>1414</v>
      </c>
      <c r="D30" s="350" t="s">
        <v>1415</v>
      </c>
      <c r="E30" s="350" t="s">
        <v>1416</v>
      </c>
      <c r="F30" s="350">
        <v>8580996759</v>
      </c>
      <c r="G30" s="350" t="s">
        <v>1417</v>
      </c>
      <c r="H30" s="359"/>
      <c r="I30" s="349">
        <v>771</v>
      </c>
      <c r="J30" s="349">
        <v>848</v>
      </c>
      <c r="K30" s="349">
        <v>847</v>
      </c>
      <c r="L30" s="349">
        <v>489</v>
      </c>
      <c r="M30" s="351">
        <v>65.5</v>
      </c>
      <c r="N30" s="353" t="s">
        <v>1328</v>
      </c>
      <c r="O30" s="355"/>
      <c r="P30" s="362"/>
      <c r="Q30" s="252"/>
      <c r="R30" s="357" t="s">
        <v>1418</v>
      </c>
    </row>
  </sheetData>
  <autoFilter ref="B5:R5"/>
  <mergeCells count="1">
    <mergeCell ref="B2:R2"/>
  </mergeCells>
  <pageMargins left="0.44" right="0.70866141732283472" top="0.43" bottom="0.47" header="0.31496062992125984" footer="0.31496062992125984"/>
  <pageSetup paperSize="9" scale="53" orientation="landscape" r:id="rId1"/>
  <rowBreaks count="1" manualBreakCount="1">
    <brk id="19" max="1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topLeftCell="A13" workbookViewId="0">
      <selection activeCell="U51" sqref="U51"/>
    </sheetView>
  </sheetViews>
  <sheetFormatPr defaultRowHeight="15" x14ac:dyDescent="0.25"/>
  <cols>
    <col min="1" max="1" width="6" customWidth="1"/>
    <col min="2" max="2" width="6.5703125" customWidth="1"/>
    <col min="3" max="3" width="12.7109375" customWidth="1"/>
    <col min="4" max="4" width="12.42578125" customWidth="1"/>
    <col min="5" max="5" width="11.42578125" customWidth="1"/>
    <col min="6" max="6" width="12.140625" customWidth="1"/>
    <col min="7" max="7" width="5.42578125" customWidth="1"/>
    <col min="8" max="8" width="11.42578125" customWidth="1"/>
    <col min="9" max="9" width="13.42578125" customWidth="1"/>
    <col min="10" max="10" width="12.140625" customWidth="1"/>
    <col min="11" max="11" width="7.7109375" customWidth="1"/>
    <col min="12" max="12" width="7.42578125" customWidth="1"/>
    <col min="13" max="13" width="8.140625" customWidth="1"/>
    <col min="15" max="17" width="7.5703125" customWidth="1"/>
    <col min="18" max="18" width="23.7109375" customWidth="1"/>
    <col min="19" max="19" width="10.85546875" customWidth="1"/>
    <col min="20" max="20" width="12.7109375" customWidth="1"/>
    <col min="21" max="21" width="31.140625" customWidth="1"/>
    <col min="23" max="23" width="10.42578125" customWidth="1"/>
    <col min="24" max="24" width="10.5703125" customWidth="1"/>
    <col min="25" max="25" width="22.85546875" customWidth="1"/>
  </cols>
  <sheetData>
    <row r="1" spans="1:26" ht="38.25" customHeight="1" x14ac:dyDescent="0.25">
      <c r="A1" s="272" t="s">
        <v>1001</v>
      </c>
      <c r="B1" s="272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</row>
    <row r="2" spans="1:26" ht="61.5" customHeight="1" x14ac:dyDescent="0.25">
      <c r="A2" s="274" t="s">
        <v>1002</v>
      </c>
      <c r="B2" s="275" t="s">
        <v>643</v>
      </c>
      <c r="C2" s="276" t="s">
        <v>1003</v>
      </c>
      <c r="D2" s="277" t="s">
        <v>4</v>
      </c>
      <c r="E2" s="277" t="s">
        <v>264</v>
      </c>
      <c r="F2" s="278" t="s">
        <v>265</v>
      </c>
      <c r="G2" s="279" t="s">
        <v>266</v>
      </c>
      <c r="H2" s="280" t="s">
        <v>1004</v>
      </c>
      <c r="I2" s="281" t="s">
        <v>1005</v>
      </c>
      <c r="J2" s="282" t="s">
        <v>9</v>
      </c>
      <c r="K2" s="283" t="s">
        <v>1006</v>
      </c>
      <c r="L2" s="283" t="s">
        <v>1007</v>
      </c>
      <c r="M2" s="283" t="s">
        <v>1008</v>
      </c>
      <c r="N2" s="283" t="s">
        <v>1009</v>
      </c>
      <c r="O2" s="284" t="s">
        <v>1010</v>
      </c>
      <c r="P2" s="285" t="s">
        <v>1011</v>
      </c>
      <c r="Q2" s="285" t="s">
        <v>645</v>
      </c>
      <c r="R2" s="286" t="s">
        <v>272</v>
      </c>
      <c r="S2" s="277" t="s">
        <v>1012</v>
      </c>
      <c r="T2" s="277" t="s">
        <v>1013</v>
      </c>
      <c r="U2" s="280" t="s">
        <v>1014</v>
      </c>
      <c r="V2" s="8" t="s">
        <v>18</v>
      </c>
      <c r="W2" s="8" t="s">
        <v>19</v>
      </c>
      <c r="X2" s="8" t="s">
        <v>20</v>
      </c>
      <c r="Y2" s="8" t="s">
        <v>21</v>
      </c>
      <c r="Z2" s="8" t="s">
        <v>22</v>
      </c>
    </row>
    <row r="3" spans="1:26" ht="30" x14ac:dyDescent="0.25">
      <c r="A3" s="287">
        <v>1</v>
      </c>
      <c r="B3" s="287" t="s">
        <v>23</v>
      </c>
      <c r="C3" s="288">
        <v>212500900001</v>
      </c>
      <c r="D3" s="289" t="s">
        <v>1015</v>
      </c>
      <c r="E3" s="289" t="s">
        <v>1016</v>
      </c>
      <c r="F3" s="290" t="s">
        <v>372</v>
      </c>
      <c r="G3" s="106" t="s">
        <v>279</v>
      </c>
      <c r="H3" s="291">
        <v>37498</v>
      </c>
      <c r="I3" s="292" t="s">
        <v>1017</v>
      </c>
      <c r="J3" s="293" t="s">
        <v>1018</v>
      </c>
      <c r="K3" s="289">
        <v>46</v>
      </c>
      <c r="L3" s="294"/>
      <c r="M3" s="294" t="s">
        <v>1019</v>
      </c>
      <c r="N3" s="70" t="s">
        <v>1020</v>
      </c>
      <c r="O3" s="295" t="s">
        <v>1020</v>
      </c>
      <c r="P3" s="296" t="s">
        <v>1020</v>
      </c>
      <c r="Q3" s="296" t="s">
        <v>1021</v>
      </c>
      <c r="R3" s="106" t="s">
        <v>1022</v>
      </c>
      <c r="S3" s="297">
        <v>7082655231</v>
      </c>
      <c r="T3" s="297">
        <v>9354310978</v>
      </c>
      <c r="U3" s="298" t="s">
        <v>1023</v>
      </c>
      <c r="V3" s="21"/>
      <c r="W3" s="299" t="s">
        <v>19</v>
      </c>
      <c r="X3" s="21"/>
      <c r="Y3" s="21"/>
      <c r="Z3" s="21"/>
    </row>
    <row r="4" spans="1:26" ht="51" x14ac:dyDescent="0.25">
      <c r="A4" s="287">
        <v>2</v>
      </c>
      <c r="B4" s="287" t="s">
        <v>23</v>
      </c>
      <c r="C4" s="288" t="s">
        <v>1024</v>
      </c>
      <c r="D4" s="289" t="s">
        <v>1025</v>
      </c>
      <c r="E4" s="289" t="s">
        <v>1026</v>
      </c>
      <c r="F4" s="71" t="s">
        <v>1027</v>
      </c>
      <c r="G4" s="67" t="s">
        <v>279</v>
      </c>
      <c r="H4" s="300">
        <v>38737</v>
      </c>
      <c r="I4" s="288">
        <v>381630974846</v>
      </c>
      <c r="J4" s="293" t="s">
        <v>28</v>
      </c>
      <c r="K4" s="289">
        <v>68.8</v>
      </c>
      <c r="L4" s="294"/>
      <c r="M4" s="294">
        <v>993</v>
      </c>
      <c r="N4" s="70" t="s">
        <v>1028</v>
      </c>
      <c r="O4" s="295" t="s">
        <v>1029</v>
      </c>
      <c r="P4" s="296" t="s">
        <v>1019</v>
      </c>
      <c r="Q4" s="296" t="s">
        <v>221</v>
      </c>
      <c r="R4" s="301" t="s">
        <v>1030</v>
      </c>
      <c r="S4" s="297">
        <v>9625086066</v>
      </c>
      <c r="T4" s="297">
        <v>8307372740</v>
      </c>
      <c r="U4" s="302" t="s">
        <v>1031</v>
      </c>
      <c r="V4" s="21"/>
      <c r="W4" s="21" t="s">
        <v>35</v>
      </c>
      <c r="X4" s="21"/>
      <c r="Y4" s="21"/>
      <c r="Z4" s="21"/>
    </row>
    <row r="5" spans="1:26" ht="38.25" x14ac:dyDescent="0.25">
      <c r="A5" s="287">
        <v>3</v>
      </c>
      <c r="B5" s="287" t="s">
        <v>23</v>
      </c>
      <c r="C5" s="288" t="s">
        <v>1032</v>
      </c>
      <c r="D5" s="289" t="s">
        <v>1033</v>
      </c>
      <c r="E5" s="289" t="s">
        <v>1034</v>
      </c>
      <c r="F5" s="71" t="s">
        <v>1035</v>
      </c>
      <c r="G5" s="71" t="s">
        <v>279</v>
      </c>
      <c r="H5" s="300">
        <v>38032</v>
      </c>
      <c r="I5" s="288">
        <v>665832001070</v>
      </c>
      <c r="J5" s="288" t="s">
        <v>28</v>
      </c>
      <c r="K5" s="289">
        <v>60.71</v>
      </c>
      <c r="L5" s="294"/>
      <c r="M5" s="294" t="s">
        <v>1036</v>
      </c>
      <c r="N5" s="70" t="s">
        <v>1019</v>
      </c>
      <c r="O5" s="295" t="s">
        <v>1020</v>
      </c>
      <c r="P5" s="296" t="s">
        <v>1019</v>
      </c>
      <c r="Q5" s="296" t="s">
        <v>43</v>
      </c>
      <c r="R5" s="96" t="s">
        <v>1037</v>
      </c>
      <c r="S5" s="297">
        <v>8278742975</v>
      </c>
      <c r="T5" s="297">
        <v>7559767791</v>
      </c>
      <c r="U5" s="303" t="s">
        <v>1038</v>
      </c>
      <c r="V5" s="21"/>
      <c r="W5" s="21" t="s">
        <v>35</v>
      </c>
      <c r="X5" s="21"/>
      <c r="Y5" s="21"/>
      <c r="Z5" s="21"/>
    </row>
    <row r="6" spans="1:26" ht="51" x14ac:dyDescent="0.25">
      <c r="A6" s="287">
        <v>4</v>
      </c>
      <c r="B6" s="287" t="s">
        <v>23</v>
      </c>
      <c r="C6" s="288">
        <v>212500900005</v>
      </c>
      <c r="D6" s="289" t="s">
        <v>1039</v>
      </c>
      <c r="E6" s="289" t="s">
        <v>1040</v>
      </c>
      <c r="F6" s="71" t="s">
        <v>1041</v>
      </c>
      <c r="G6" s="71" t="s">
        <v>279</v>
      </c>
      <c r="H6" s="300">
        <v>37686</v>
      </c>
      <c r="I6" s="288">
        <v>523410520021</v>
      </c>
      <c r="J6" s="288"/>
      <c r="K6" s="289">
        <v>59.71</v>
      </c>
      <c r="L6" s="106">
        <v>60</v>
      </c>
      <c r="M6" s="106" t="s">
        <v>1028</v>
      </c>
      <c r="N6" s="70">
        <v>569</v>
      </c>
      <c r="O6" s="295" t="s">
        <v>1019</v>
      </c>
      <c r="P6" s="296" t="s">
        <v>1028</v>
      </c>
      <c r="Q6" s="296" t="s">
        <v>57</v>
      </c>
      <c r="R6" s="96" t="s">
        <v>1042</v>
      </c>
      <c r="S6" s="297">
        <v>7018741804</v>
      </c>
      <c r="T6" s="297">
        <v>8814095076</v>
      </c>
      <c r="U6" s="304" t="s">
        <v>1043</v>
      </c>
      <c r="V6" s="21"/>
      <c r="W6" s="21" t="s">
        <v>35</v>
      </c>
      <c r="X6" s="21"/>
      <c r="Y6" s="21"/>
      <c r="Z6" s="21"/>
    </row>
    <row r="7" spans="1:26" ht="38.25" x14ac:dyDescent="0.25">
      <c r="A7" s="287">
        <v>7</v>
      </c>
      <c r="B7" s="287" t="s">
        <v>67</v>
      </c>
      <c r="C7" s="288" t="s">
        <v>1044</v>
      </c>
      <c r="D7" s="289" t="s">
        <v>1045</v>
      </c>
      <c r="E7" s="289" t="s">
        <v>1046</v>
      </c>
      <c r="F7" s="71" t="s">
        <v>1047</v>
      </c>
      <c r="G7" s="71" t="s">
        <v>279</v>
      </c>
      <c r="H7" s="300">
        <v>37570</v>
      </c>
      <c r="I7" s="292" t="s">
        <v>1048</v>
      </c>
      <c r="J7" s="293" t="s">
        <v>28</v>
      </c>
      <c r="K7" s="289">
        <v>65.569999999999993</v>
      </c>
      <c r="L7" s="294"/>
      <c r="M7" s="294" t="s">
        <v>1028</v>
      </c>
      <c r="N7" s="70" t="s">
        <v>1020</v>
      </c>
      <c r="O7" s="295" t="s">
        <v>1028</v>
      </c>
      <c r="P7" s="296" t="s">
        <v>1019</v>
      </c>
      <c r="Q7" s="296" t="s">
        <v>58</v>
      </c>
      <c r="R7" s="96" t="s">
        <v>1049</v>
      </c>
      <c r="S7" s="297">
        <v>7018683925</v>
      </c>
      <c r="T7" s="297">
        <v>7591010855</v>
      </c>
      <c r="U7" s="303" t="s">
        <v>1050</v>
      </c>
      <c r="V7" s="21"/>
      <c r="W7" s="21" t="s">
        <v>35</v>
      </c>
      <c r="X7" s="21"/>
      <c r="Y7" s="21"/>
      <c r="Z7" s="21"/>
    </row>
    <row r="8" spans="1:26" ht="25.5" x14ac:dyDescent="0.25">
      <c r="A8" s="287">
        <v>8</v>
      </c>
      <c r="B8" s="287" t="s">
        <v>23</v>
      </c>
      <c r="C8" s="288" t="s">
        <v>1051</v>
      </c>
      <c r="D8" s="289" t="s">
        <v>1052</v>
      </c>
      <c r="E8" s="289" t="s">
        <v>1053</v>
      </c>
      <c r="F8" s="71" t="s">
        <v>1054</v>
      </c>
      <c r="G8" s="71" t="s">
        <v>279</v>
      </c>
      <c r="H8" s="300">
        <v>37930</v>
      </c>
      <c r="I8" s="288">
        <v>841693837462</v>
      </c>
      <c r="J8" s="293" t="s">
        <v>1055</v>
      </c>
      <c r="K8" s="289">
        <v>47.6</v>
      </c>
      <c r="L8" s="106">
        <v>79</v>
      </c>
      <c r="M8" s="106">
        <v>1073</v>
      </c>
      <c r="N8" s="70">
        <v>755</v>
      </c>
      <c r="O8" s="295">
        <v>638</v>
      </c>
      <c r="P8" s="296" t="s">
        <v>1028</v>
      </c>
      <c r="Q8" s="296" t="s">
        <v>218</v>
      </c>
      <c r="R8" s="96" t="s">
        <v>1056</v>
      </c>
      <c r="S8" s="297">
        <v>7404702594</v>
      </c>
      <c r="T8" s="297">
        <v>8396855442</v>
      </c>
      <c r="U8" s="304" t="s">
        <v>1057</v>
      </c>
      <c r="V8" s="21"/>
      <c r="W8" s="21" t="s">
        <v>35</v>
      </c>
      <c r="X8" s="21"/>
      <c r="Y8" s="21"/>
      <c r="Z8" s="21"/>
    </row>
    <row r="9" spans="1:26" ht="38.25" x14ac:dyDescent="0.25">
      <c r="A9" s="287">
        <v>9</v>
      </c>
      <c r="B9" s="287" t="s">
        <v>67</v>
      </c>
      <c r="C9" s="288" t="s">
        <v>1058</v>
      </c>
      <c r="D9" s="289" t="s">
        <v>1059</v>
      </c>
      <c r="E9" s="289" t="s">
        <v>1060</v>
      </c>
      <c r="F9" s="71" t="s">
        <v>840</v>
      </c>
      <c r="G9" s="71" t="s">
        <v>279</v>
      </c>
      <c r="H9" s="300">
        <v>38139</v>
      </c>
      <c r="I9" s="288">
        <v>632005013876</v>
      </c>
      <c r="J9" s="293" t="s">
        <v>1061</v>
      </c>
      <c r="K9" s="289">
        <v>47.8</v>
      </c>
      <c r="L9" s="106">
        <v>82</v>
      </c>
      <c r="M9" s="106">
        <v>1107</v>
      </c>
      <c r="N9" s="70">
        <v>779</v>
      </c>
      <c r="O9" s="295">
        <v>722</v>
      </c>
      <c r="P9" s="296" t="s">
        <v>1028</v>
      </c>
      <c r="Q9" s="296" t="s">
        <v>218</v>
      </c>
      <c r="R9" s="96" t="s">
        <v>1062</v>
      </c>
      <c r="S9" s="297">
        <v>9996431255</v>
      </c>
      <c r="T9" s="297">
        <v>7876429369</v>
      </c>
      <c r="U9" s="303" t="s">
        <v>1063</v>
      </c>
      <c r="V9" s="21"/>
      <c r="W9" s="21" t="s">
        <v>35</v>
      </c>
      <c r="X9" s="21"/>
      <c r="Y9" s="25" t="s">
        <v>183</v>
      </c>
      <c r="Z9" s="21"/>
    </row>
    <row r="10" spans="1:26" ht="45.75" customHeight="1" x14ac:dyDescent="0.25">
      <c r="A10" s="287">
        <v>10</v>
      </c>
      <c r="B10" s="287" t="s">
        <v>23</v>
      </c>
      <c r="C10" s="288" t="s">
        <v>1064</v>
      </c>
      <c r="D10" s="289" t="s">
        <v>1065</v>
      </c>
      <c r="E10" s="289" t="s">
        <v>1066</v>
      </c>
      <c r="F10" s="71" t="s">
        <v>1067</v>
      </c>
      <c r="G10" s="71" t="s">
        <v>279</v>
      </c>
      <c r="H10" s="300">
        <v>37962</v>
      </c>
      <c r="I10" s="288">
        <v>666943689310</v>
      </c>
      <c r="J10" s="288" t="s">
        <v>1068</v>
      </c>
      <c r="K10" s="289">
        <v>66.2</v>
      </c>
      <c r="L10" s="106">
        <v>83.2</v>
      </c>
      <c r="M10" s="106">
        <v>1083</v>
      </c>
      <c r="N10" s="70">
        <v>666</v>
      </c>
      <c r="O10" s="295">
        <v>656</v>
      </c>
      <c r="P10" s="296" t="s">
        <v>1028</v>
      </c>
      <c r="Q10" s="296" t="s">
        <v>218</v>
      </c>
      <c r="R10" s="96" t="s">
        <v>1069</v>
      </c>
      <c r="S10" s="297">
        <v>9816457760</v>
      </c>
      <c r="T10" s="297">
        <v>8894353633</v>
      </c>
      <c r="U10" s="303" t="s">
        <v>1070</v>
      </c>
      <c r="V10" s="21"/>
      <c r="W10" s="21" t="s">
        <v>35</v>
      </c>
      <c r="X10" s="21"/>
      <c r="Y10" s="24" t="s">
        <v>717</v>
      </c>
      <c r="Z10" s="21"/>
    </row>
    <row r="11" spans="1:26" ht="25.5" x14ac:dyDescent="0.25">
      <c r="A11" s="287">
        <v>11</v>
      </c>
      <c r="B11" s="287" t="s">
        <v>74</v>
      </c>
      <c r="C11" s="288" t="s">
        <v>1071</v>
      </c>
      <c r="D11" s="289" t="s">
        <v>1072</v>
      </c>
      <c r="E11" s="289" t="s">
        <v>1073</v>
      </c>
      <c r="F11" s="71" t="s">
        <v>1074</v>
      </c>
      <c r="G11" s="71" t="s">
        <v>279</v>
      </c>
      <c r="H11" s="300">
        <v>37687</v>
      </c>
      <c r="I11" s="292" t="s">
        <v>1075</v>
      </c>
      <c r="J11" s="293"/>
      <c r="K11" s="289">
        <v>58.43</v>
      </c>
      <c r="L11" s="294"/>
      <c r="M11" s="294" t="s">
        <v>1076</v>
      </c>
      <c r="N11" s="70" t="s">
        <v>1036</v>
      </c>
      <c r="O11" s="295" t="s">
        <v>1029</v>
      </c>
      <c r="P11" s="296" t="s">
        <v>1020</v>
      </c>
      <c r="Q11" s="296" t="s">
        <v>43</v>
      </c>
      <c r="R11" s="96" t="s">
        <v>1077</v>
      </c>
      <c r="S11" s="297">
        <v>8626931823</v>
      </c>
      <c r="T11" s="297">
        <v>7018683925</v>
      </c>
      <c r="U11" s="304" t="s">
        <v>1078</v>
      </c>
      <c r="V11" s="21"/>
      <c r="W11" s="21" t="s">
        <v>35</v>
      </c>
      <c r="X11" s="21"/>
      <c r="Y11" s="21"/>
      <c r="Z11" s="21"/>
    </row>
    <row r="12" spans="1:26" ht="38.25" x14ac:dyDescent="0.25">
      <c r="A12" s="287">
        <v>12</v>
      </c>
      <c r="B12" s="287" t="s">
        <v>23</v>
      </c>
      <c r="C12" s="288" t="s">
        <v>1079</v>
      </c>
      <c r="D12" s="289" t="s">
        <v>1080</v>
      </c>
      <c r="E12" s="289" t="s">
        <v>1081</v>
      </c>
      <c r="F12" s="71" t="s">
        <v>319</v>
      </c>
      <c r="G12" s="71" t="s">
        <v>279</v>
      </c>
      <c r="H12" s="300">
        <v>38072</v>
      </c>
      <c r="I12" s="288">
        <v>359535283222</v>
      </c>
      <c r="J12" s="293" t="s">
        <v>1082</v>
      </c>
      <c r="K12" s="289">
        <v>54.43</v>
      </c>
      <c r="L12" s="106"/>
      <c r="M12" s="106">
        <v>1024</v>
      </c>
      <c r="N12" s="70">
        <v>583</v>
      </c>
      <c r="O12" s="295" t="s">
        <v>1036</v>
      </c>
      <c r="P12" s="296" t="s">
        <v>1029</v>
      </c>
      <c r="Q12" s="296" t="s">
        <v>42</v>
      </c>
      <c r="R12" s="96" t="s">
        <v>1083</v>
      </c>
      <c r="S12" s="297">
        <v>7580031398</v>
      </c>
      <c r="T12" s="297">
        <v>9805986262</v>
      </c>
      <c r="U12" s="304" t="s">
        <v>1084</v>
      </c>
      <c r="V12" s="21"/>
      <c r="W12" s="21" t="s">
        <v>35</v>
      </c>
      <c r="X12" s="21"/>
      <c r="Y12" s="21"/>
      <c r="Z12" s="21"/>
    </row>
    <row r="13" spans="1:26" ht="25.5" x14ac:dyDescent="0.25">
      <c r="A13" s="287">
        <v>14</v>
      </c>
      <c r="B13" s="287" t="s">
        <v>67</v>
      </c>
      <c r="C13" s="288" t="s">
        <v>1085</v>
      </c>
      <c r="D13" s="289" t="s">
        <v>1086</v>
      </c>
      <c r="E13" s="289" t="s">
        <v>1087</v>
      </c>
      <c r="F13" s="71" t="s">
        <v>1088</v>
      </c>
      <c r="G13" s="71" t="s">
        <v>279</v>
      </c>
      <c r="H13" s="300">
        <v>37612</v>
      </c>
      <c r="I13" s="288">
        <v>417668898510</v>
      </c>
      <c r="J13" s="293" t="s">
        <v>28</v>
      </c>
      <c r="K13" s="289">
        <v>73.709999999999994</v>
      </c>
      <c r="L13" s="294"/>
      <c r="M13" s="294">
        <v>1085</v>
      </c>
      <c r="N13" s="70" t="s">
        <v>1028</v>
      </c>
      <c r="O13" s="295">
        <v>614</v>
      </c>
      <c r="P13" s="296">
        <v>748</v>
      </c>
      <c r="Q13" s="296"/>
      <c r="R13" s="96" t="s">
        <v>1089</v>
      </c>
      <c r="S13" s="297">
        <v>9015455628</v>
      </c>
      <c r="T13" s="297">
        <v>9816769879</v>
      </c>
      <c r="U13" s="303" t="s">
        <v>1090</v>
      </c>
      <c r="V13" s="21"/>
      <c r="W13" s="21" t="s">
        <v>35</v>
      </c>
      <c r="X13" s="21"/>
      <c r="Y13" s="21"/>
      <c r="Z13" s="21"/>
    </row>
    <row r="14" spans="1:26" ht="38.25" x14ac:dyDescent="0.25">
      <c r="A14" s="287">
        <v>15</v>
      </c>
      <c r="B14" s="287" t="s">
        <v>67</v>
      </c>
      <c r="C14" s="288" t="s">
        <v>1091</v>
      </c>
      <c r="D14" s="289" t="s">
        <v>1092</v>
      </c>
      <c r="E14" s="289" t="s">
        <v>1093</v>
      </c>
      <c r="F14" s="71" t="s">
        <v>1094</v>
      </c>
      <c r="G14" s="71" t="s">
        <v>279</v>
      </c>
      <c r="H14" s="300">
        <v>37853</v>
      </c>
      <c r="I14" s="288">
        <v>495283294136</v>
      </c>
      <c r="J14" s="293"/>
      <c r="K14" s="289">
        <v>64.2</v>
      </c>
      <c r="L14" s="305">
        <v>50</v>
      </c>
      <c r="M14" s="306" t="s">
        <v>1028</v>
      </c>
      <c r="N14" s="70" t="s">
        <v>1028</v>
      </c>
      <c r="O14" s="295" t="s">
        <v>1029</v>
      </c>
      <c r="P14" s="296" t="s">
        <v>1019</v>
      </c>
      <c r="Q14" s="296" t="s">
        <v>42</v>
      </c>
      <c r="R14" s="96" t="s">
        <v>1095</v>
      </c>
      <c r="S14" s="297">
        <v>6230647606</v>
      </c>
      <c r="T14" s="297">
        <v>9816347605</v>
      </c>
      <c r="U14" s="303" t="s">
        <v>1096</v>
      </c>
      <c r="V14" s="21"/>
      <c r="W14" s="21" t="s">
        <v>35</v>
      </c>
      <c r="X14" s="21"/>
      <c r="Y14" s="21"/>
      <c r="Z14" s="21"/>
    </row>
    <row r="15" spans="1:26" ht="36.75" x14ac:dyDescent="0.25">
      <c r="A15" s="287">
        <v>16</v>
      </c>
      <c r="B15" s="287" t="s">
        <v>23</v>
      </c>
      <c r="C15" s="288" t="s">
        <v>1097</v>
      </c>
      <c r="D15" s="289" t="s">
        <v>1098</v>
      </c>
      <c r="E15" s="289" t="s">
        <v>1099</v>
      </c>
      <c r="F15" s="71" t="s">
        <v>1100</v>
      </c>
      <c r="G15" s="71" t="s">
        <v>279</v>
      </c>
      <c r="H15" s="300">
        <v>38116</v>
      </c>
      <c r="I15" s="288">
        <v>945531360268</v>
      </c>
      <c r="J15" s="288" t="s">
        <v>28</v>
      </c>
      <c r="K15" s="289">
        <v>65</v>
      </c>
      <c r="L15" s="106">
        <v>63</v>
      </c>
      <c r="M15" s="106">
        <v>1173</v>
      </c>
      <c r="N15" s="70">
        <v>745</v>
      </c>
      <c r="O15" s="295">
        <v>703</v>
      </c>
      <c r="P15" s="296" t="s">
        <v>1028</v>
      </c>
      <c r="Q15" s="296" t="s">
        <v>218</v>
      </c>
      <c r="R15" s="96" t="s">
        <v>1101</v>
      </c>
      <c r="S15" s="297">
        <v>6230930713</v>
      </c>
      <c r="T15" s="297">
        <v>6230930713</v>
      </c>
      <c r="U15" s="303" t="s">
        <v>1102</v>
      </c>
      <c r="V15" s="21"/>
      <c r="W15" s="299" t="s">
        <v>19</v>
      </c>
      <c r="X15" s="21"/>
      <c r="Y15" s="25" t="s">
        <v>183</v>
      </c>
      <c r="Z15" s="21"/>
    </row>
    <row r="16" spans="1:26" ht="38.25" x14ac:dyDescent="0.25">
      <c r="A16" s="287">
        <v>17</v>
      </c>
      <c r="B16" s="287" t="s">
        <v>23</v>
      </c>
      <c r="C16" s="288" t="s">
        <v>1103</v>
      </c>
      <c r="D16" s="289" t="s">
        <v>1104</v>
      </c>
      <c r="E16" s="289" t="s">
        <v>1105</v>
      </c>
      <c r="F16" s="71" t="s">
        <v>1106</v>
      </c>
      <c r="G16" s="71" t="s">
        <v>279</v>
      </c>
      <c r="H16" s="300">
        <v>38267</v>
      </c>
      <c r="I16" s="288">
        <v>942432741250</v>
      </c>
      <c r="J16" s="293" t="s">
        <v>1107</v>
      </c>
      <c r="K16" s="289">
        <v>79.33</v>
      </c>
      <c r="L16" s="106" t="s">
        <v>597</v>
      </c>
      <c r="M16" s="106">
        <v>1203</v>
      </c>
      <c r="N16" s="70">
        <v>712</v>
      </c>
      <c r="O16" s="295">
        <v>658</v>
      </c>
      <c r="P16" s="296">
        <v>789</v>
      </c>
      <c r="Q16" s="296"/>
      <c r="R16" s="96" t="s">
        <v>1108</v>
      </c>
      <c r="S16" s="307" t="s">
        <v>1109</v>
      </c>
      <c r="T16" s="297">
        <v>8295447761</v>
      </c>
      <c r="U16" s="303" t="s">
        <v>1110</v>
      </c>
      <c r="V16" s="21"/>
      <c r="W16" s="21" t="s">
        <v>35</v>
      </c>
      <c r="X16" s="21"/>
      <c r="Y16" s="25" t="s">
        <v>183</v>
      </c>
      <c r="Z16" s="21"/>
    </row>
    <row r="17" spans="1:26" ht="38.25" x14ac:dyDescent="0.25">
      <c r="A17" s="287">
        <v>18</v>
      </c>
      <c r="B17" s="287" t="s">
        <v>74</v>
      </c>
      <c r="C17" s="288" t="s">
        <v>1111</v>
      </c>
      <c r="D17" s="289" t="s">
        <v>1112</v>
      </c>
      <c r="E17" s="289" t="s">
        <v>1113</v>
      </c>
      <c r="F17" s="71" t="s">
        <v>435</v>
      </c>
      <c r="G17" s="71" t="s">
        <v>279</v>
      </c>
      <c r="H17" s="300">
        <v>38823</v>
      </c>
      <c r="I17" s="288">
        <v>398214498452</v>
      </c>
      <c r="J17" s="293" t="s">
        <v>28</v>
      </c>
      <c r="K17" s="289">
        <v>56.57</v>
      </c>
      <c r="L17" s="106"/>
      <c r="M17" s="106" t="s">
        <v>1029</v>
      </c>
      <c r="N17" s="70" t="s">
        <v>1036</v>
      </c>
      <c r="O17" s="295" t="s">
        <v>1020</v>
      </c>
      <c r="P17" s="296" t="s">
        <v>1020</v>
      </c>
      <c r="Q17" s="296" t="s">
        <v>242</v>
      </c>
      <c r="R17" s="96" t="s">
        <v>1114</v>
      </c>
      <c r="S17" s="297">
        <v>7018738562</v>
      </c>
      <c r="T17" s="297">
        <v>9015166748</v>
      </c>
      <c r="U17" s="303" t="s">
        <v>1115</v>
      </c>
      <c r="V17" s="21"/>
      <c r="W17" s="21" t="s">
        <v>35</v>
      </c>
      <c r="X17" s="21"/>
      <c r="Y17" s="21"/>
      <c r="Z17" s="21"/>
    </row>
    <row r="18" spans="1:26" ht="51" x14ac:dyDescent="0.25">
      <c r="A18" s="287">
        <v>19</v>
      </c>
      <c r="B18" s="287" t="s">
        <v>67</v>
      </c>
      <c r="C18" s="288" t="s">
        <v>1116</v>
      </c>
      <c r="D18" s="289" t="s">
        <v>1117</v>
      </c>
      <c r="E18" s="289" t="s">
        <v>1118</v>
      </c>
      <c r="F18" s="71" t="s">
        <v>892</v>
      </c>
      <c r="G18" s="71" t="s">
        <v>279</v>
      </c>
      <c r="H18" s="300">
        <v>38344</v>
      </c>
      <c r="I18" s="288">
        <v>386944470268</v>
      </c>
      <c r="J18" s="293" t="s">
        <v>1119</v>
      </c>
      <c r="K18" s="289">
        <v>60</v>
      </c>
      <c r="L18" s="106" t="s">
        <v>597</v>
      </c>
      <c r="M18" s="106" t="s">
        <v>1028</v>
      </c>
      <c r="N18" s="70" t="s">
        <v>1028</v>
      </c>
      <c r="O18" s="295" t="s">
        <v>1036</v>
      </c>
      <c r="P18" s="296" t="s">
        <v>1036</v>
      </c>
      <c r="Q18" s="296" t="s">
        <v>221</v>
      </c>
      <c r="R18" s="96" t="s">
        <v>1120</v>
      </c>
      <c r="S18" s="297">
        <v>7696534881</v>
      </c>
      <c r="T18" s="297">
        <v>7901994982</v>
      </c>
      <c r="U18" s="303" t="s">
        <v>1121</v>
      </c>
      <c r="V18" s="21"/>
      <c r="W18" s="21" t="s">
        <v>35</v>
      </c>
      <c r="X18" s="21"/>
      <c r="Y18" s="21"/>
      <c r="Z18" s="21"/>
    </row>
    <row r="19" spans="1:26" ht="25.5" x14ac:dyDescent="0.25">
      <c r="A19" s="287">
        <v>20</v>
      </c>
      <c r="B19" s="287" t="s">
        <v>23</v>
      </c>
      <c r="C19" s="288" t="s">
        <v>1122</v>
      </c>
      <c r="D19" s="289" t="s">
        <v>1123</v>
      </c>
      <c r="E19" s="289" t="s">
        <v>1124</v>
      </c>
      <c r="F19" s="71" t="s">
        <v>1125</v>
      </c>
      <c r="G19" s="71" t="s">
        <v>279</v>
      </c>
      <c r="H19" s="300">
        <v>37887</v>
      </c>
      <c r="I19" s="288">
        <v>891449414684</v>
      </c>
      <c r="J19" s="288"/>
      <c r="K19" s="289">
        <v>62.33</v>
      </c>
      <c r="L19" s="294"/>
      <c r="M19" s="294" t="s">
        <v>1019</v>
      </c>
      <c r="N19" s="70" t="s">
        <v>1029</v>
      </c>
      <c r="O19" s="295" t="s">
        <v>1019</v>
      </c>
      <c r="P19" s="296" t="s">
        <v>1020</v>
      </c>
      <c r="Q19" s="296" t="s">
        <v>33</v>
      </c>
      <c r="R19" s="96" t="s">
        <v>1126</v>
      </c>
      <c r="S19" s="297">
        <v>9996149306</v>
      </c>
      <c r="T19" s="297">
        <v>9996149306</v>
      </c>
      <c r="U19" s="304" t="s">
        <v>1127</v>
      </c>
      <c r="V19" s="21"/>
      <c r="W19" s="299"/>
      <c r="X19" s="21"/>
      <c r="Y19" s="21"/>
      <c r="Z19" s="21"/>
    </row>
    <row r="20" spans="1:26" ht="38.25" x14ac:dyDescent="0.25">
      <c r="A20" s="287">
        <v>21</v>
      </c>
      <c r="B20" s="287" t="s">
        <v>67</v>
      </c>
      <c r="C20" s="288" t="s">
        <v>1128</v>
      </c>
      <c r="D20" s="289" t="s">
        <v>1129</v>
      </c>
      <c r="E20" s="289" t="s">
        <v>1130</v>
      </c>
      <c r="F20" s="71" t="s">
        <v>1131</v>
      </c>
      <c r="G20" s="71" t="s">
        <v>279</v>
      </c>
      <c r="H20" s="300">
        <v>37926</v>
      </c>
      <c r="I20" s="288">
        <v>496300875521</v>
      </c>
      <c r="J20" s="288" t="s">
        <v>28</v>
      </c>
      <c r="K20" s="289">
        <v>57.8</v>
      </c>
      <c r="L20" s="294">
        <v>74</v>
      </c>
      <c r="M20" s="294">
        <v>1018</v>
      </c>
      <c r="N20" s="70" t="s">
        <v>1028</v>
      </c>
      <c r="O20" s="295" t="s">
        <v>1028</v>
      </c>
      <c r="P20" s="296" t="s">
        <v>1020</v>
      </c>
      <c r="Q20" s="296" t="s">
        <v>72</v>
      </c>
      <c r="R20" s="96" t="s">
        <v>1132</v>
      </c>
      <c r="S20" s="297">
        <v>8580405930</v>
      </c>
      <c r="T20" s="297">
        <v>9816542042</v>
      </c>
      <c r="U20" s="303" t="s">
        <v>1133</v>
      </c>
      <c r="V20" s="21"/>
      <c r="W20" s="299" t="s">
        <v>19</v>
      </c>
      <c r="X20" s="21"/>
      <c r="Y20" s="21"/>
      <c r="Z20" s="21"/>
    </row>
    <row r="21" spans="1:26" ht="30" x14ac:dyDescent="0.25">
      <c r="A21" s="287">
        <v>22</v>
      </c>
      <c r="B21" s="287" t="s">
        <v>23</v>
      </c>
      <c r="C21" s="288" t="s">
        <v>1134</v>
      </c>
      <c r="D21" s="289" t="s">
        <v>1135</v>
      </c>
      <c r="E21" s="289" t="s">
        <v>1136</v>
      </c>
      <c r="F21" s="71" t="s">
        <v>1027</v>
      </c>
      <c r="G21" s="71" t="s">
        <v>279</v>
      </c>
      <c r="H21" s="300">
        <v>37916</v>
      </c>
      <c r="I21" s="288" t="s">
        <v>1137</v>
      </c>
      <c r="J21" s="293" t="s">
        <v>1138</v>
      </c>
      <c r="K21" s="289">
        <v>55.42</v>
      </c>
      <c r="L21" s="294">
        <v>61.61</v>
      </c>
      <c r="M21" s="294">
        <v>1069</v>
      </c>
      <c r="N21" s="70">
        <v>675</v>
      </c>
      <c r="O21" s="295" t="s">
        <v>1028</v>
      </c>
      <c r="P21" s="296" t="s">
        <v>1029</v>
      </c>
      <c r="Q21" s="296" t="s">
        <v>102</v>
      </c>
      <c r="R21" s="96" t="s">
        <v>1139</v>
      </c>
      <c r="S21" s="297">
        <v>9817124271</v>
      </c>
      <c r="T21" s="297">
        <v>9729157067</v>
      </c>
      <c r="U21" s="303" t="s">
        <v>1140</v>
      </c>
      <c r="V21" s="21"/>
      <c r="W21" s="21" t="s">
        <v>35</v>
      </c>
      <c r="X21" s="21"/>
      <c r="Y21" s="21"/>
      <c r="Z21" s="21"/>
    </row>
    <row r="22" spans="1:26" ht="38.25" x14ac:dyDescent="0.25">
      <c r="A22" s="287">
        <v>23</v>
      </c>
      <c r="B22" s="287" t="s">
        <v>23</v>
      </c>
      <c r="C22" s="288" t="s">
        <v>1141</v>
      </c>
      <c r="D22" s="289" t="s">
        <v>1142</v>
      </c>
      <c r="E22" s="289" t="s">
        <v>1143</v>
      </c>
      <c r="F22" s="71" t="s">
        <v>1144</v>
      </c>
      <c r="G22" s="71" t="s">
        <v>279</v>
      </c>
      <c r="H22" s="300">
        <v>38285</v>
      </c>
      <c r="I22" s="288">
        <v>788733611275</v>
      </c>
      <c r="J22" s="288" t="s">
        <v>1145</v>
      </c>
      <c r="K22" s="289">
        <v>59.71</v>
      </c>
      <c r="L22" s="106"/>
      <c r="M22" s="106">
        <v>969</v>
      </c>
      <c r="N22" s="70">
        <v>680</v>
      </c>
      <c r="O22" s="295">
        <v>629</v>
      </c>
      <c r="P22" s="296" t="s">
        <v>1028</v>
      </c>
      <c r="Q22" s="296" t="s">
        <v>218</v>
      </c>
      <c r="R22" s="96" t="s">
        <v>1146</v>
      </c>
      <c r="S22" s="297">
        <v>7834090135</v>
      </c>
      <c r="T22" s="297">
        <v>9816172381</v>
      </c>
      <c r="U22" s="303" t="s">
        <v>1147</v>
      </c>
      <c r="V22" s="21"/>
      <c r="W22" s="21" t="s">
        <v>35</v>
      </c>
      <c r="X22" s="21"/>
      <c r="Y22" s="21"/>
      <c r="Z22" s="21"/>
    </row>
    <row r="23" spans="1:26" ht="30" x14ac:dyDescent="0.25">
      <c r="A23" s="287">
        <v>25</v>
      </c>
      <c r="B23" s="287" t="s">
        <v>23</v>
      </c>
      <c r="C23" s="288" t="s">
        <v>1148</v>
      </c>
      <c r="D23" s="289" t="s">
        <v>1149</v>
      </c>
      <c r="E23" s="289" t="s">
        <v>691</v>
      </c>
      <c r="F23" s="71" t="s">
        <v>568</v>
      </c>
      <c r="G23" s="71" t="s">
        <v>279</v>
      </c>
      <c r="H23" s="300">
        <v>37270</v>
      </c>
      <c r="I23" s="292" t="s">
        <v>1150</v>
      </c>
      <c r="J23" s="293"/>
      <c r="K23" s="289">
        <v>47.5</v>
      </c>
      <c r="L23" s="294"/>
      <c r="M23" s="294">
        <v>855</v>
      </c>
      <c r="N23" s="70" t="s">
        <v>1029</v>
      </c>
      <c r="O23" s="295" t="s">
        <v>1019</v>
      </c>
      <c r="P23" s="296" t="s">
        <v>1019</v>
      </c>
      <c r="Q23" s="296" t="s">
        <v>221</v>
      </c>
      <c r="R23" s="96" t="s">
        <v>1151</v>
      </c>
      <c r="S23" s="297">
        <v>7496827429</v>
      </c>
      <c r="T23" s="297">
        <v>9355236739</v>
      </c>
      <c r="U23" s="46" t="s">
        <v>1152</v>
      </c>
      <c r="V23" s="21"/>
      <c r="W23" s="299" t="s">
        <v>19</v>
      </c>
      <c r="X23" s="21"/>
      <c r="Y23" s="21"/>
      <c r="Z23" s="21"/>
    </row>
    <row r="24" spans="1:26" ht="25.5" x14ac:dyDescent="0.25">
      <c r="A24" s="287">
        <v>26</v>
      </c>
      <c r="B24" s="287" t="s">
        <v>23</v>
      </c>
      <c r="C24" s="288" t="s">
        <v>1153</v>
      </c>
      <c r="D24" s="289" t="s">
        <v>1154</v>
      </c>
      <c r="E24" s="289" t="s">
        <v>1155</v>
      </c>
      <c r="F24" s="71" t="s">
        <v>370</v>
      </c>
      <c r="G24" s="71" t="s">
        <v>279</v>
      </c>
      <c r="H24" s="300">
        <v>38987</v>
      </c>
      <c r="I24" s="288">
        <v>277264481274</v>
      </c>
      <c r="J24" s="288" t="s">
        <v>1156</v>
      </c>
      <c r="K24" s="289">
        <v>90</v>
      </c>
      <c r="L24" s="294"/>
      <c r="M24" s="294" t="s">
        <v>1028</v>
      </c>
      <c r="N24" s="70" t="s">
        <v>1029</v>
      </c>
      <c r="O24" s="295" t="s">
        <v>1019</v>
      </c>
      <c r="P24" s="296" t="s">
        <v>1019</v>
      </c>
      <c r="Q24" s="296" t="s">
        <v>167</v>
      </c>
      <c r="R24" s="96" t="s">
        <v>1157</v>
      </c>
      <c r="S24" s="297">
        <v>9467328805</v>
      </c>
      <c r="T24" s="297">
        <v>9050689862</v>
      </c>
      <c r="U24" s="303" t="s">
        <v>1158</v>
      </c>
      <c r="V24" s="21"/>
      <c r="W24" s="21" t="s">
        <v>35</v>
      </c>
      <c r="X24" s="21"/>
      <c r="Y24" s="21"/>
      <c r="Z24" s="21"/>
    </row>
    <row r="25" spans="1:26" ht="38.25" x14ac:dyDescent="0.25">
      <c r="A25" s="287">
        <v>28</v>
      </c>
      <c r="B25" s="287" t="s">
        <v>23</v>
      </c>
      <c r="C25" s="288" t="s">
        <v>1159</v>
      </c>
      <c r="D25" s="289" t="s">
        <v>231</v>
      </c>
      <c r="E25" s="289" t="s">
        <v>1160</v>
      </c>
      <c r="F25" s="71" t="s">
        <v>1161</v>
      </c>
      <c r="G25" s="71" t="s">
        <v>279</v>
      </c>
      <c r="H25" s="300">
        <v>38050</v>
      </c>
      <c r="I25" s="292" t="s">
        <v>1162</v>
      </c>
      <c r="J25" s="293"/>
      <c r="K25" s="289">
        <v>55.71</v>
      </c>
      <c r="L25" s="294"/>
      <c r="M25" s="294" t="s">
        <v>1029</v>
      </c>
      <c r="N25" s="70" t="s">
        <v>1028</v>
      </c>
      <c r="O25" s="295" t="s">
        <v>1036</v>
      </c>
      <c r="P25" s="296" t="s">
        <v>1019</v>
      </c>
      <c r="Q25" s="296" t="s">
        <v>58</v>
      </c>
      <c r="R25" s="96" t="s">
        <v>1163</v>
      </c>
      <c r="S25" s="297">
        <v>7018741804</v>
      </c>
      <c r="T25" s="297">
        <v>7591842269</v>
      </c>
      <c r="U25" s="303" t="s">
        <v>1164</v>
      </c>
      <c r="V25" s="21"/>
      <c r="W25" s="21" t="s">
        <v>35</v>
      </c>
      <c r="X25" s="21"/>
      <c r="Y25" s="21"/>
      <c r="Z25" s="21"/>
    </row>
    <row r="26" spans="1:26" ht="25.5" x14ac:dyDescent="0.25">
      <c r="A26" s="287">
        <v>29</v>
      </c>
      <c r="B26" s="287" t="s">
        <v>23</v>
      </c>
      <c r="C26" s="288" t="s">
        <v>1165</v>
      </c>
      <c r="D26" s="289" t="s">
        <v>231</v>
      </c>
      <c r="E26" s="289" t="s">
        <v>1166</v>
      </c>
      <c r="F26" s="71" t="s">
        <v>1167</v>
      </c>
      <c r="G26" s="71" t="s">
        <v>279</v>
      </c>
      <c r="H26" s="300">
        <v>37904</v>
      </c>
      <c r="I26" s="288">
        <v>764584234901</v>
      </c>
      <c r="J26" s="293" t="s">
        <v>28</v>
      </c>
      <c r="K26" s="289">
        <v>69.290000000000006</v>
      </c>
      <c r="L26" s="294"/>
      <c r="M26" s="294">
        <v>919</v>
      </c>
      <c r="N26" s="70">
        <v>569</v>
      </c>
      <c r="O26" s="295" t="s">
        <v>1029</v>
      </c>
      <c r="P26" s="296" t="s">
        <v>1036</v>
      </c>
      <c r="Q26" s="296" t="s">
        <v>42</v>
      </c>
      <c r="R26" s="96" t="s">
        <v>1168</v>
      </c>
      <c r="S26" s="297">
        <v>7876188968</v>
      </c>
      <c r="T26" s="297">
        <v>9816455672</v>
      </c>
      <c r="U26" s="304" t="s">
        <v>1169</v>
      </c>
      <c r="V26" s="21"/>
      <c r="W26" s="21" t="s">
        <v>35</v>
      </c>
      <c r="X26" s="21"/>
      <c r="Y26" s="21"/>
      <c r="Z26" s="21"/>
    </row>
    <row r="27" spans="1:26" ht="36.75" x14ac:dyDescent="0.25">
      <c r="A27" s="287">
        <v>30</v>
      </c>
      <c r="B27" s="287" t="s">
        <v>23</v>
      </c>
      <c r="C27" s="288" t="s">
        <v>1170</v>
      </c>
      <c r="D27" s="289" t="s">
        <v>690</v>
      </c>
      <c r="E27" s="289" t="s">
        <v>1171</v>
      </c>
      <c r="F27" s="71" t="s">
        <v>1172</v>
      </c>
      <c r="G27" s="71" t="s">
        <v>279</v>
      </c>
      <c r="H27" s="300">
        <v>38314</v>
      </c>
      <c r="I27" s="288">
        <v>410985227480</v>
      </c>
      <c r="J27" s="288" t="s">
        <v>28</v>
      </c>
      <c r="K27" s="289">
        <v>72.709999999999994</v>
      </c>
      <c r="L27" s="106"/>
      <c r="M27" s="106">
        <v>994</v>
      </c>
      <c r="N27" s="70">
        <v>656</v>
      </c>
      <c r="O27" s="295">
        <v>656</v>
      </c>
      <c r="P27" s="296">
        <v>746</v>
      </c>
      <c r="Q27" s="296"/>
      <c r="R27" s="96" t="s">
        <v>1173</v>
      </c>
      <c r="S27" s="297">
        <v>7876197319</v>
      </c>
      <c r="T27" s="297">
        <v>7876197319</v>
      </c>
      <c r="U27" s="303" t="s">
        <v>1174</v>
      </c>
      <c r="V27" s="21"/>
      <c r="W27" s="21" t="s">
        <v>35</v>
      </c>
      <c r="X27" s="21"/>
      <c r="Y27" s="25" t="s">
        <v>183</v>
      </c>
      <c r="Z27" s="21"/>
    </row>
    <row r="28" spans="1:26" ht="75.75" customHeight="1" x14ac:dyDescent="0.25">
      <c r="A28" s="287">
        <v>31</v>
      </c>
      <c r="B28" s="287" t="s">
        <v>23</v>
      </c>
      <c r="C28" s="288" t="s">
        <v>1175</v>
      </c>
      <c r="D28" s="289" t="s">
        <v>1176</v>
      </c>
      <c r="E28" s="289" t="s">
        <v>1177</v>
      </c>
      <c r="F28" s="71" t="s">
        <v>1178</v>
      </c>
      <c r="G28" s="71" t="s">
        <v>279</v>
      </c>
      <c r="H28" s="300">
        <v>38671</v>
      </c>
      <c r="I28" s="288" t="s">
        <v>1179</v>
      </c>
      <c r="J28" s="293" t="s">
        <v>1145</v>
      </c>
      <c r="K28" s="289">
        <v>66.290000000000006</v>
      </c>
      <c r="L28" s="106"/>
      <c r="M28" s="106">
        <v>975</v>
      </c>
      <c r="N28" s="70">
        <v>612</v>
      </c>
      <c r="O28" s="295" t="s">
        <v>1028</v>
      </c>
      <c r="P28" s="296" t="s">
        <v>1019</v>
      </c>
      <c r="Q28" s="296" t="s">
        <v>32</v>
      </c>
      <c r="R28" s="96" t="s">
        <v>1180</v>
      </c>
      <c r="S28" s="297">
        <v>7807633815</v>
      </c>
      <c r="T28" s="297">
        <v>7807633815</v>
      </c>
      <c r="U28" s="303" t="s">
        <v>1181</v>
      </c>
      <c r="V28" s="21"/>
      <c r="W28" s="21" t="s">
        <v>35</v>
      </c>
      <c r="X28" s="21"/>
      <c r="Y28" s="24" t="s">
        <v>66</v>
      </c>
      <c r="Z28" s="21"/>
    </row>
    <row r="29" spans="1:26" ht="25.5" x14ac:dyDescent="0.25">
      <c r="A29" s="287">
        <v>32</v>
      </c>
      <c r="B29" s="287" t="s">
        <v>67</v>
      </c>
      <c r="C29" s="288" t="s">
        <v>1182</v>
      </c>
      <c r="D29" s="289" t="s">
        <v>1183</v>
      </c>
      <c r="E29" s="289" t="s">
        <v>1184</v>
      </c>
      <c r="F29" s="71" t="s">
        <v>1185</v>
      </c>
      <c r="G29" s="71" t="s">
        <v>279</v>
      </c>
      <c r="H29" s="300">
        <v>38147</v>
      </c>
      <c r="I29" s="288">
        <v>678117063233</v>
      </c>
      <c r="J29" s="293" t="s">
        <v>28</v>
      </c>
      <c r="K29" s="289">
        <v>55.14</v>
      </c>
      <c r="L29" s="294"/>
      <c r="M29" s="294" t="s">
        <v>1029</v>
      </c>
      <c r="N29" s="70" t="s">
        <v>1029</v>
      </c>
      <c r="O29" s="295" t="s">
        <v>1019</v>
      </c>
      <c r="P29" s="296" t="s">
        <v>1019</v>
      </c>
      <c r="Q29" s="296" t="s">
        <v>167</v>
      </c>
      <c r="R29" s="96" t="s">
        <v>1186</v>
      </c>
      <c r="S29" s="297">
        <v>9015008422</v>
      </c>
      <c r="T29" s="297">
        <v>9805241191</v>
      </c>
      <c r="U29" s="303" t="s">
        <v>1187</v>
      </c>
      <c r="V29" s="21"/>
      <c r="W29" s="21" t="s">
        <v>35</v>
      </c>
      <c r="X29" s="21"/>
      <c r="Y29" s="21"/>
      <c r="Z29" s="21"/>
    </row>
    <row r="30" spans="1:26" ht="51" x14ac:dyDescent="0.25">
      <c r="A30" s="287">
        <v>33</v>
      </c>
      <c r="B30" s="287" t="s">
        <v>23</v>
      </c>
      <c r="C30" s="288" t="s">
        <v>1188</v>
      </c>
      <c r="D30" s="289" t="s">
        <v>1189</v>
      </c>
      <c r="E30" s="289" t="s">
        <v>1190</v>
      </c>
      <c r="F30" s="71" t="s">
        <v>1191</v>
      </c>
      <c r="G30" s="71" t="s">
        <v>313</v>
      </c>
      <c r="H30" s="300">
        <v>38764</v>
      </c>
      <c r="I30" s="288">
        <v>757908031003</v>
      </c>
      <c r="J30" s="293" t="s">
        <v>28</v>
      </c>
      <c r="K30" s="289">
        <v>85.71</v>
      </c>
      <c r="L30" s="294"/>
      <c r="M30" s="294">
        <v>1073</v>
      </c>
      <c r="N30" s="70">
        <v>669</v>
      </c>
      <c r="O30" s="295" t="s">
        <v>1029</v>
      </c>
      <c r="P30" s="296" t="s">
        <v>1029</v>
      </c>
      <c r="Q30" s="296" t="s">
        <v>57</v>
      </c>
      <c r="R30" s="96" t="s">
        <v>1192</v>
      </c>
      <c r="S30" s="297">
        <v>9015488704</v>
      </c>
      <c r="T30" s="297">
        <v>8219504476</v>
      </c>
      <c r="U30" s="303" t="s">
        <v>1193</v>
      </c>
      <c r="V30" s="21"/>
      <c r="W30" s="299" t="s">
        <v>19</v>
      </c>
      <c r="X30" s="21"/>
      <c r="Y30" s="21"/>
      <c r="Z30" s="21"/>
    </row>
    <row r="31" spans="1:26" ht="51" x14ac:dyDescent="0.25">
      <c r="A31" s="287">
        <v>34</v>
      </c>
      <c r="B31" s="287" t="s">
        <v>23</v>
      </c>
      <c r="C31" s="288" t="s">
        <v>1194</v>
      </c>
      <c r="D31" s="289" t="s">
        <v>1195</v>
      </c>
      <c r="E31" s="289" t="s">
        <v>727</v>
      </c>
      <c r="F31" s="71" t="s">
        <v>1196</v>
      </c>
      <c r="G31" s="71" t="s">
        <v>279</v>
      </c>
      <c r="H31" s="300" t="s">
        <v>1197</v>
      </c>
      <c r="I31" s="288">
        <v>504325274585</v>
      </c>
      <c r="J31" s="293" t="s">
        <v>1198</v>
      </c>
      <c r="K31" s="289">
        <v>65.709999999999994</v>
      </c>
      <c r="L31" s="294"/>
      <c r="M31" s="294" t="s">
        <v>1019</v>
      </c>
      <c r="N31" s="70" t="s">
        <v>1036</v>
      </c>
      <c r="O31" s="295" t="s">
        <v>1019</v>
      </c>
      <c r="P31" s="296" t="s">
        <v>1020</v>
      </c>
      <c r="Q31" s="296" t="s">
        <v>64</v>
      </c>
      <c r="R31" s="96" t="s">
        <v>1199</v>
      </c>
      <c r="S31" s="297">
        <v>9053277514</v>
      </c>
      <c r="T31" s="297">
        <v>8307626459</v>
      </c>
      <c r="U31" s="304" t="s">
        <v>1200</v>
      </c>
      <c r="V31" s="21"/>
      <c r="W31" s="21" t="s">
        <v>35</v>
      </c>
      <c r="X31" s="21"/>
      <c r="Y31" s="21"/>
      <c r="Z31" s="21"/>
    </row>
    <row r="32" spans="1:26" ht="38.25" x14ac:dyDescent="0.25">
      <c r="A32" s="287">
        <v>35</v>
      </c>
      <c r="B32" s="287" t="s">
        <v>74</v>
      </c>
      <c r="C32" s="288" t="s">
        <v>1201</v>
      </c>
      <c r="D32" s="289" t="s">
        <v>1195</v>
      </c>
      <c r="E32" s="289" t="s">
        <v>1202</v>
      </c>
      <c r="F32" s="71" t="s">
        <v>1203</v>
      </c>
      <c r="G32" s="71" t="s">
        <v>279</v>
      </c>
      <c r="H32" s="300" t="s">
        <v>1204</v>
      </c>
      <c r="I32" s="292" t="s">
        <v>1205</v>
      </c>
      <c r="J32" s="293"/>
      <c r="K32" s="289">
        <v>85</v>
      </c>
      <c r="L32" s="294"/>
      <c r="M32" s="294" t="s">
        <v>1028</v>
      </c>
      <c r="N32" s="70">
        <v>552</v>
      </c>
      <c r="O32" s="295" t="s">
        <v>1036</v>
      </c>
      <c r="P32" s="296" t="s">
        <v>1029</v>
      </c>
      <c r="Q32" s="296" t="s">
        <v>32</v>
      </c>
      <c r="R32" s="96" t="s">
        <v>1206</v>
      </c>
      <c r="S32" s="297">
        <v>9805071661</v>
      </c>
      <c r="T32" s="297">
        <v>8626931823</v>
      </c>
      <c r="U32" s="304" t="s">
        <v>1207</v>
      </c>
      <c r="V32" s="21"/>
      <c r="W32" s="21" t="s">
        <v>35</v>
      </c>
      <c r="X32" s="21"/>
      <c r="Y32" s="21"/>
      <c r="Z32" s="21"/>
    </row>
    <row r="33" spans="1:26" ht="45" x14ac:dyDescent="0.25">
      <c r="A33" s="287">
        <v>36</v>
      </c>
      <c r="B33" s="287" t="s">
        <v>23</v>
      </c>
      <c r="C33" s="288" t="s">
        <v>1208</v>
      </c>
      <c r="D33" s="289" t="s">
        <v>1209</v>
      </c>
      <c r="E33" s="289" t="s">
        <v>1210</v>
      </c>
      <c r="F33" s="71" t="s">
        <v>1211</v>
      </c>
      <c r="G33" s="71" t="s">
        <v>279</v>
      </c>
      <c r="H33" s="300">
        <v>39273</v>
      </c>
      <c r="I33" s="288">
        <v>339203466838</v>
      </c>
      <c r="J33" s="288" t="s">
        <v>1212</v>
      </c>
      <c r="K33" s="289">
        <v>76.86</v>
      </c>
      <c r="L33" s="294"/>
      <c r="M33" s="294">
        <v>1091</v>
      </c>
      <c r="N33" s="70">
        <v>695</v>
      </c>
      <c r="O33" s="295" t="s">
        <v>1028</v>
      </c>
      <c r="P33" s="296" t="s">
        <v>1028</v>
      </c>
      <c r="Q33" s="296" t="s">
        <v>218</v>
      </c>
      <c r="R33" s="96" t="s">
        <v>1213</v>
      </c>
      <c r="S33" s="297">
        <v>7015964468</v>
      </c>
      <c r="T33" s="297">
        <v>8700503662</v>
      </c>
      <c r="U33" s="303" t="s">
        <v>1214</v>
      </c>
      <c r="V33" s="21"/>
      <c r="W33" s="21" t="s">
        <v>35</v>
      </c>
      <c r="X33" s="21"/>
      <c r="Y33" s="24" t="s">
        <v>717</v>
      </c>
      <c r="Z33" s="21"/>
    </row>
    <row r="34" spans="1:26" ht="25.5" x14ac:dyDescent="0.25">
      <c r="A34" s="287">
        <v>37</v>
      </c>
      <c r="B34" s="287" t="s">
        <v>23</v>
      </c>
      <c r="C34" s="288" t="s">
        <v>1215</v>
      </c>
      <c r="D34" s="289" t="s">
        <v>1216</v>
      </c>
      <c r="E34" s="289" t="s">
        <v>1217</v>
      </c>
      <c r="F34" s="71" t="s">
        <v>1218</v>
      </c>
      <c r="G34" s="71" t="s">
        <v>279</v>
      </c>
      <c r="H34" s="300">
        <v>36951</v>
      </c>
      <c r="I34" s="288">
        <v>846352563089</v>
      </c>
      <c r="J34" s="293" t="s">
        <v>1219</v>
      </c>
      <c r="K34" s="289">
        <v>43.4</v>
      </c>
      <c r="L34" s="294"/>
      <c r="M34" s="294" t="s">
        <v>1029</v>
      </c>
      <c r="N34" s="70" t="s">
        <v>1019</v>
      </c>
      <c r="O34" s="295" t="s">
        <v>1019</v>
      </c>
      <c r="P34" s="296" t="s">
        <v>1020</v>
      </c>
      <c r="Q34" s="296" t="s">
        <v>43</v>
      </c>
      <c r="R34" s="96" t="s">
        <v>1220</v>
      </c>
      <c r="S34" s="297">
        <v>9996869205</v>
      </c>
      <c r="T34" s="297">
        <v>8950335785</v>
      </c>
      <c r="U34" s="304" t="s">
        <v>1221</v>
      </c>
      <c r="V34" s="21"/>
      <c r="W34" s="21" t="s">
        <v>35</v>
      </c>
      <c r="X34" s="21"/>
      <c r="Y34" s="21"/>
      <c r="Z34" s="21"/>
    </row>
    <row r="35" spans="1:26" ht="38.25" x14ac:dyDescent="0.25">
      <c r="A35" s="287">
        <v>38</v>
      </c>
      <c r="B35" s="287" t="s">
        <v>74</v>
      </c>
      <c r="C35" s="288" t="s">
        <v>1222</v>
      </c>
      <c r="D35" s="289" t="s">
        <v>1223</v>
      </c>
      <c r="E35" s="289" t="s">
        <v>803</v>
      </c>
      <c r="F35" s="71" t="s">
        <v>1224</v>
      </c>
      <c r="G35" s="71" t="s">
        <v>279</v>
      </c>
      <c r="H35" s="300">
        <v>37710</v>
      </c>
      <c r="I35" s="308">
        <v>448874825354</v>
      </c>
      <c r="J35" s="293" t="s">
        <v>1225</v>
      </c>
      <c r="K35" s="289">
        <v>37.4</v>
      </c>
      <c r="L35" s="294"/>
      <c r="M35" s="294" t="s">
        <v>1029</v>
      </c>
      <c r="N35" s="70" t="s">
        <v>1020</v>
      </c>
      <c r="O35" s="295" t="s">
        <v>1020</v>
      </c>
      <c r="P35" s="296" t="s">
        <v>1019</v>
      </c>
      <c r="Q35" s="296" t="s">
        <v>43</v>
      </c>
      <c r="R35" s="96" t="s">
        <v>1226</v>
      </c>
      <c r="S35" s="297">
        <v>8288885285</v>
      </c>
      <c r="T35" s="297">
        <v>8146417742</v>
      </c>
      <c r="U35" s="46" t="s">
        <v>1227</v>
      </c>
      <c r="V35" s="21"/>
      <c r="W35" s="21" t="s">
        <v>35</v>
      </c>
      <c r="X35" s="21"/>
      <c r="Y35" s="21"/>
      <c r="Z35" s="21"/>
    </row>
    <row r="36" spans="1:26" ht="25.5" x14ac:dyDescent="0.25">
      <c r="A36" s="287">
        <v>39</v>
      </c>
      <c r="B36" s="287" t="s">
        <v>67</v>
      </c>
      <c r="C36" s="288" t="s">
        <v>1228</v>
      </c>
      <c r="D36" s="289" t="s">
        <v>1229</v>
      </c>
      <c r="E36" s="289" t="s">
        <v>727</v>
      </c>
      <c r="F36" s="71" t="s">
        <v>700</v>
      </c>
      <c r="G36" s="71" t="s">
        <v>279</v>
      </c>
      <c r="H36" s="300">
        <v>37811</v>
      </c>
      <c r="I36" s="309" t="s">
        <v>1230</v>
      </c>
      <c r="J36" s="310" t="s">
        <v>28</v>
      </c>
      <c r="K36" s="289">
        <v>62</v>
      </c>
      <c r="L36" s="294">
        <v>62</v>
      </c>
      <c r="M36" s="294" t="s">
        <v>1028</v>
      </c>
      <c r="N36" s="70" t="s">
        <v>1036</v>
      </c>
      <c r="O36" s="295" t="s">
        <v>1036</v>
      </c>
      <c r="P36" s="296" t="s">
        <v>1019</v>
      </c>
      <c r="Q36" s="296" t="s">
        <v>189</v>
      </c>
      <c r="R36" s="96" t="s">
        <v>1231</v>
      </c>
      <c r="S36" s="297">
        <v>7832812132</v>
      </c>
      <c r="T36" s="311">
        <v>9736242685</v>
      </c>
      <c r="U36" s="303" t="s">
        <v>1232</v>
      </c>
      <c r="V36" s="21"/>
      <c r="W36" s="21" t="s">
        <v>35</v>
      </c>
      <c r="X36" s="21"/>
      <c r="Y36" s="21"/>
      <c r="Z36" s="21"/>
    </row>
    <row r="37" spans="1:26" ht="51" x14ac:dyDescent="0.25">
      <c r="A37" s="287">
        <v>40</v>
      </c>
      <c r="B37" s="287" t="s">
        <v>23</v>
      </c>
      <c r="C37" s="288" t="s">
        <v>1233</v>
      </c>
      <c r="D37" s="289" t="s">
        <v>1234</v>
      </c>
      <c r="E37" s="289" t="s">
        <v>1235</v>
      </c>
      <c r="F37" s="71" t="s">
        <v>1236</v>
      </c>
      <c r="G37" s="312" t="s">
        <v>279</v>
      </c>
      <c r="H37" s="300">
        <v>36356</v>
      </c>
      <c r="I37" s="288">
        <v>820035799305</v>
      </c>
      <c r="J37" s="313" t="s">
        <v>1237</v>
      </c>
      <c r="K37" s="289">
        <v>56</v>
      </c>
      <c r="L37" s="294"/>
      <c r="M37" s="294" t="s">
        <v>1028</v>
      </c>
      <c r="N37" s="70">
        <v>588</v>
      </c>
      <c r="O37" s="295" t="s">
        <v>1036</v>
      </c>
      <c r="P37" s="296" t="s">
        <v>1019</v>
      </c>
      <c r="Q37" s="296" t="s">
        <v>42</v>
      </c>
      <c r="R37" s="96" t="s">
        <v>1238</v>
      </c>
      <c r="S37" s="297">
        <v>6350617384</v>
      </c>
      <c r="T37" s="311">
        <v>6350617384</v>
      </c>
      <c r="U37" s="303" t="s">
        <v>1239</v>
      </c>
      <c r="V37" s="21"/>
      <c r="W37" s="21" t="s">
        <v>35</v>
      </c>
      <c r="X37" s="21"/>
      <c r="Y37" s="21"/>
      <c r="Z37" s="21"/>
    </row>
    <row r="38" spans="1:26" ht="38.25" x14ac:dyDescent="0.25">
      <c r="A38" s="287">
        <v>41</v>
      </c>
      <c r="B38" s="287" t="s">
        <v>23</v>
      </c>
      <c r="C38" s="288">
        <v>212500900060</v>
      </c>
      <c r="D38" s="289" t="s">
        <v>1240</v>
      </c>
      <c r="E38" s="289" t="s">
        <v>1241</v>
      </c>
      <c r="F38" s="314" t="s">
        <v>1242</v>
      </c>
      <c r="G38" s="106" t="s">
        <v>279</v>
      </c>
      <c r="H38" s="291">
        <v>37503</v>
      </c>
      <c r="I38" s="288">
        <v>580000688993</v>
      </c>
      <c r="J38" s="315"/>
      <c r="K38" s="289">
        <v>45.2</v>
      </c>
      <c r="L38" s="294"/>
      <c r="M38" s="294" t="s">
        <v>1029</v>
      </c>
      <c r="N38" s="70" t="s">
        <v>1029</v>
      </c>
      <c r="O38" s="295" t="s">
        <v>1029</v>
      </c>
      <c r="P38" s="296" t="s">
        <v>1019</v>
      </c>
      <c r="Q38" s="296" t="s">
        <v>42</v>
      </c>
      <c r="R38" s="316" t="s">
        <v>1243</v>
      </c>
      <c r="S38" s="297">
        <v>8219966214</v>
      </c>
      <c r="T38" s="311">
        <v>9218867812</v>
      </c>
      <c r="U38" s="303" t="s">
        <v>1244</v>
      </c>
      <c r="V38" s="21"/>
      <c r="W38" s="21" t="s">
        <v>35</v>
      </c>
      <c r="X38" s="21"/>
      <c r="Y38" s="21"/>
      <c r="Z38" s="21"/>
    </row>
    <row r="39" spans="1:26" ht="38.25" x14ac:dyDescent="0.25">
      <c r="A39" s="287">
        <v>42</v>
      </c>
      <c r="B39" s="287" t="s">
        <v>23</v>
      </c>
      <c r="C39" s="308">
        <v>212500922001</v>
      </c>
      <c r="D39" s="317" t="s">
        <v>710</v>
      </c>
      <c r="E39" s="317" t="s">
        <v>1245</v>
      </c>
      <c r="F39" s="74" t="s">
        <v>1246</v>
      </c>
      <c r="G39" s="106" t="s">
        <v>279</v>
      </c>
      <c r="H39" s="318" t="s">
        <v>1247</v>
      </c>
      <c r="I39" s="308">
        <v>842191983633</v>
      </c>
      <c r="J39" s="310" t="s">
        <v>1248</v>
      </c>
      <c r="K39" s="319">
        <v>0.59799999999999998</v>
      </c>
      <c r="L39" s="106" t="s">
        <v>1249</v>
      </c>
      <c r="M39" s="106"/>
      <c r="N39" s="70" t="s">
        <v>1028</v>
      </c>
      <c r="O39" s="295">
        <v>638</v>
      </c>
      <c r="P39" s="296" t="s">
        <v>1019</v>
      </c>
      <c r="Q39" s="296" t="s">
        <v>32</v>
      </c>
      <c r="R39" s="96" t="s">
        <v>1250</v>
      </c>
      <c r="S39" s="320">
        <v>9729474305</v>
      </c>
      <c r="T39" s="321">
        <v>9728188305</v>
      </c>
      <c r="U39" s="322" t="s">
        <v>1251</v>
      </c>
      <c r="V39" s="21"/>
      <c r="W39" s="21" t="s">
        <v>35</v>
      </c>
      <c r="X39" s="21"/>
      <c r="Y39" s="21"/>
      <c r="Z39" s="21"/>
    </row>
    <row r="40" spans="1:26" ht="25.5" x14ac:dyDescent="0.25">
      <c r="A40" s="287">
        <v>43</v>
      </c>
      <c r="B40" s="287" t="s">
        <v>23</v>
      </c>
      <c r="C40" s="323">
        <v>212500922002</v>
      </c>
      <c r="D40" s="324" t="s">
        <v>1252</v>
      </c>
      <c r="E40" s="317" t="s">
        <v>1253</v>
      </c>
      <c r="F40" s="74" t="s">
        <v>1254</v>
      </c>
      <c r="G40" s="106" t="s">
        <v>279</v>
      </c>
      <c r="H40" s="318" t="s">
        <v>1255</v>
      </c>
      <c r="I40" s="317"/>
      <c r="J40" s="310" t="s">
        <v>1256</v>
      </c>
      <c r="K40" s="294">
        <v>67.28</v>
      </c>
      <c r="L40" s="294">
        <v>71</v>
      </c>
      <c r="M40" s="294"/>
      <c r="N40" s="70" t="s">
        <v>1029</v>
      </c>
      <c r="O40" s="295" t="s">
        <v>1036</v>
      </c>
      <c r="P40" s="296" t="s">
        <v>1036</v>
      </c>
      <c r="Q40" s="296" t="s">
        <v>252</v>
      </c>
      <c r="R40" s="96" t="s">
        <v>1257</v>
      </c>
      <c r="S40" s="320">
        <v>7807968721</v>
      </c>
      <c r="T40" s="321">
        <v>9418679839</v>
      </c>
      <c r="U40" s="325" t="s">
        <v>1258</v>
      </c>
      <c r="V40" s="21"/>
      <c r="W40" s="21" t="s">
        <v>35</v>
      </c>
      <c r="X40" s="21"/>
      <c r="Y40" s="21"/>
      <c r="Z40" s="21"/>
    </row>
    <row r="41" spans="1:26" ht="25.5" x14ac:dyDescent="0.25">
      <c r="A41" s="287">
        <v>45</v>
      </c>
      <c r="B41" s="287" t="s">
        <v>23</v>
      </c>
      <c r="C41" s="323">
        <v>212500922004</v>
      </c>
      <c r="D41" s="324" t="s">
        <v>966</v>
      </c>
      <c r="E41" s="317" t="s">
        <v>231</v>
      </c>
      <c r="F41" s="74" t="s">
        <v>1259</v>
      </c>
      <c r="G41" s="106" t="s">
        <v>279</v>
      </c>
      <c r="H41" s="318" t="s">
        <v>1260</v>
      </c>
      <c r="I41" s="288">
        <v>613673053291</v>
      </c>
      <c r="J41" s="310"/>
      <c r="K41" s="294">
        <v>53</v>
      </c>
      <c r="L41" s="294">
        <v>58</v>
      </c>
      <c r="M41" s="294"/>
      <c r="N41" s="70" t="s">
        <v>1029</v>
      </c>
      <c r="O41" s="295" t="s">
        <v>1019</v>
      </c>
      <c r="P41" s="296" t="s">
        <v>1019</v>
      </c>
      <c r="Q41" s="296" t="s">
        <v>252</v>
      </c>
      <c r="R41" s="96" t="s">
        <v>1261</v>
      </c>
      <c r="S41" s="320">
        <v>9467772106</v>
      </c>
      <c r="T41" s="311">
        <v>9466546472</v>
      </c>
      <c r="U41" s="326" t="s">
        <v>1262</v>
      </c>
      <c r="V41" s="21"/>
      <c r="W41" s="21" t="s">
        <v>35</v>
      </c>
      <c r="X41" s="21"/>
      <c r="Y41" s="21"/>
      <c r="Z41" s="21"/>
    </row>
    <row r="42" spans="1:26" ht="51" x14ac:dyDescent="0.25">
      <c r="A42" s="287">
        <v>46</v>
      </c>
      <c r="B42" s="287" t="s">
        <v>67</v>
      </c>
      <c r="C42" s="308">
        <v>212500922005</v>
      </c>
      <c r="D42" s="317" t="s">
        <v>1263</v>
      </c>
      <c r="E42" s="317" t="s">
        <v>1264</v>
      </c>
      <c r="F42" s="74" t="s">
        <v>594</v>
      </c>
      <c r="G42" s="106" t="s">
        <v>279</v>
      </c>
      <c r="H42" s="327">
        <v>36897</v>
      </c>
      <c r="I42" s="288">
        <v>939538668484</v>
      </c>
      <c r="J42" s="310" t="s">
        <v>1265</v>
      </c>
      <c r="K42" s="106">
        <v>64</v>
      </c>
      <c r="L42" s="106">
        <v>78</v>
      </c>
      <c r="M42" s="106"/>
      <c r="N42" s="70">
        <v>663</v>
      </c>
      <c r="O42" s="295" t="s">
        <v>1028</v>
      </c>
      <c r="P42" s="296" t="s">
        <v>1019</v>
      </c>
      <c r="Q42" s="296" t="s">
        <v>42</v>
      </c>
      <c r="R42" s="96" t="s">
        <v>1266</v>
      </c>
      <c r="S42" s="320">
        <v>8295612680</v>
      </c>
      <c r="T42" s="311">
        <v>9468340356</v>
      </c>
      <c r="U42" s="328" t="s">
        <v>1267</v>
      </c>
      <c r="V42" s="21"/>
      <c r="W42" s="299" t="s">
        <v>19</v>
      </c>
      <c r="X42" s="21"/>
      <c r="Y42" s="21"/>
      <c r="Z42" s="21"/>
    </row>
    <row r="43" spans="1:26" ht="38.25" x14ac:dyDescent="0.25">
      <c r="A43" s="287">
        <v>47</v>
      </c>
      <c r="B43" s="287" t="s">
        <v>23</v>
      </c>
      <c r="C43" s="323">
        <v>212500922006</v>
      </c>
      <c r="D43" s="324" t="s">
        <v>1268</v>
      </c>
      <c r="E43" s="317" t="s">
        <v>1269</v>
      </c>
      <c r="F43" s="74" t="s">
        <v>1270</v>
      </c>
      <c r="G43" s="106" t="s">
        <v>279</v>
      </c>
      <c r="H43" s="327">
        <v>36619</v>
      </c>
      <c r="I43" s="288">
        <v>244770404916</v>
      </c>
      <c r="J43" s="310"/>
      <c r="K43" s="106">
        <v>50</v>
      </c>
      <c r="L43" s="106">
        <v>82</v>
      </c>
      <c r="M43" s="106"/>
      <c r="N43" s="70">
        <v>647</v>
      </c>
      <c r="O43" s="295">
        <v>713</v>
      </c>
      <c r="P43" s="296" t="s">
        <v>1036</v>
      </c>
      <c r="Q43" s="296" t="s">
        <v>102</v>
      </c>
      <c r="R43" s="96" t="s">
        <v>1271</v>
      </c>
      <c r="S43" s="320">
        <v>6230162566</v>
      </c>
      <c r="T43" s="311">
        <v>9816825920</v>
      </c>
      <c r="U43" s="329" t="s">
        <v>1272</v>
      </c>
      <c r="V43" s="21"/>
      <c r="W43" s="21" t="s">
        <v>35</v>
      </c>
      <c r="Y43" s="21"/>
      <c r="Z43" s="21"/>
    </row>
    <row r="44" spans="1:26" ht="30" x14ac:dyDescent="0.25">
      <c r="A44" s="287">
        <v>48</v>
      </c>
      <c r="B44" s="287" t="s">
        <v>23</v>
      </c>
      <c r="C44" s="308">
        <v>212500922007</v>
      </c>
      <c r="D44" s="317" t="s">
        <v>1273</v>
      </c>
      <c r="E44" s="317" t="s">
        <v>1274</v>
      </c>
      <c r="F44" s="74" t="s">
        <v>1275</v>
      </c>
      <c r="G44" s="106" t="s">
        <v>313</v>
      </c>
      <c r="H44" s="318" t="s">
        <v>1276</v>
      </c>
      <c r="I44" s="308">
        <v>417052911570</v>
      </c>
      <c r="J44" s="310" t="s">
        <v>1277</v>
      </c>
      <c r="K44" s="306">
        <v>0.56999999999999995</v>
      </c>
      <c r="L44" s="306">
        <v>0.67</v>
      </c>
      <c r="M44" s="306"/>
      <c r="N44" s="70" t="s">
        <v>1036</v>
      </c>
      <c r="O44" s="295" t="s">
        <v>1029</v>
      </c>
      <c r="P44" s="296" t="s">
        <v>1019</v>
      </c>
      <c r="Q44" s="296" t="s">
        <v>167</v>
      </c>
      <c r="R44" s="96" t="s">
        <v>1278</v>
      </c>
      <c r="S44" s="297">
        <v>7988745142</v>
      </c>
      <c r="T44" s="311">
        <v>7988745142</v>
      </c>
      <c r="U44" s="329" t="s">
        <v>1279</v>
      </c>
      <c r="V44" s="21"/>
      <c r="W44" s="299" t="s">
        <v>19</v>
      </c>
      <c r="X44" s="21"/>
      <c r="Y44" s="21"/>
      <c r="Z44" s="21"/>
    </row>
    <row r="45" spans="1:26" ht="33.75" customHeight="1" x14ac:dyDescent="0.25">
      <c r="A45" s="287">
        <v>49</v>
      </c>
      <c r="B45" s="287" t="s">
        <v>23</v>
      </c>
      <c r="C45" s="323">
        <v>212500922008</v>
      </c>
      <c r="D45" s="324" t="s">
        <v>1280</v>
      </c>
      <c r="E45" s="317" t="s">
        <v>789</v>
      </c>
      <c r="F45" s="74" t="s">
        <v>1281</v>
      </c>
      <c r="G45" s="106" t="s">
        <v>279</v>
      </c>
      <c r="H45" s="327">
        <v>37661</v>
      </c>
      <c r="I45" s="308">
        <v>944519338536</v>
      </c>
      <c r="J45" s="310" t="s">
        <v>1282</v>
      </c>
      <c r="K45" s="106">
        <v>78.2</v>
      </c>
      <c r="L45" s="106">
        <v>68.2</v>
      </c>
      <c r="M45" s="106"/>
      <c r="N45" s="70">
        <v>796</v>
      </c>
      <c r="O45" s="295">
        <v>794</v>
      </c>
      <c r="P45" s="296">
        <v>902</v>
      </c>
      <c r="Q45" s="296"/>
      <c r="R45" s="96" t="s">
        <v>1283</v>
      </c>
      <c r="S45" s="297">
        <v>7082180692</v>
      </c>
      <c r="T45" s="311">
        <v>8894606245</v>
      </c>
      <c r="U45" s="329" t="s">
        <v>1284</v>
      </c>
      <c r="V45" s="21"/>
      <c r="W45" s="21" t="s">
        <v>35</v>
      </c>
      <c r="Y45" s="299" t="s">
        <v>1285</v>
      </c>
      <c r="Z45" s="21"/>
    </row>
    <row r="46" spans="1:26" ht="91.5" customHeight="1" x14ac:dyDescent="0.25">
      <c r="A46" s="287">
        <v>50</v>
      </c>
      <c r="B46" s="287" t="s">
        <v>23</v>
      </c>
      <c r="C46" s="308">
        <v>212500922009</v>
      </c>
      <c r="D46" s="317" t="s">
        <v>1286</v>
      </c>
      <c r="E46" s="317" t="s">
        <v>1287</v>
      </c>
      <c r="F46" s="74" t="s">
        <v>728</v>
      </c>
      <c r="G46" s="106" t="s">
        <v>279</v>
      </c>
      <c r="H46" s="327">
        <v>37349</v>
      </c>
      <c r="I46" s="308">
        <v>438769770991</v>
      </c>
      <c r="J46" s="310"/>
      <c r="K46" s="106">
        <v>63.5</v>
      </c>
      <c r="L46" s="106" t="s">
        <v>1288</v>
      </c>
      <c r="M46" s="106"/>
      <c r="N46" s="70">
        <v>652</v>
      </c>
      <c r="O46" s="295" t="s">
        <v>1028</v>
      </c>
      <c r="P46" s="296" t="s">
        <v>1029</v>
      </c>
      <c r="Q46" s="296" t="s">
        <v>57</v>
      </c>
      <c r="R46" s="96" t="s">
        <v>1289</v>
      </c>
      <c r="S46" s="297">
        <v>8081894138</v>
      </c>
      <c r="T46" s="311">
        <v>8081844138</v>
      </c>
      <c r="U46" s="329" t="s">
        <v>1290</v>
      </c>
      <c r="V46" s="21"/>
      <c r="W46" s="299" t="s">
        <v>19</v>
      </c>
      <c r="X46" s="21" t="s">
        <v>35</v>
      </c>
      <c r="Y46" s="299" t="s">
        <v>1291</v>
      </c>
      <c r="Z46" s="21"/>
    </row>
    <row r="47" spans="1:26" ht="38.25" x14ac:dyDescent="0.25">
      <c r="A47" s="287">
        <v>51</v>
      </c>
      <c r="B47" s="287" t="s">
        <v>67</v>
      </c>
      <c r="C47" s="323">
        <v>212500922010</v>
      </c>
      <c r="D47" s="324" t="s">
        <v>1292</v>
      </c>
      <c r="E47" s="317" t="s">
        <v>1293</v>
      </c>
      <c r="F47" s="74" t="s">
        <v>1294</v>
      </c>
      <c r="G47" s="106" t="s">
        <v>279</v>
      </c>
      <c r="H47" s="318" t="s">
        <v>1295</v>
      </c>
      <c r="I47" s="288">
        <v>441301666350</v>
      </c>
      <c r="J47" s="310" t="s">
        <v>28</v>
      </c>
      <c r="K47" s="106">
        <v>64.5</v>
      </c>
      <c r="L47" s="106">
        <v>79.5</v>
      </c>
      <c r="M47" s="106"/>
      <c r="N47" s="70">
        <v>759</v>
      </c>
      <c r="O47" s="295">
        <v>753</v>
      </c>
      <c r="P47" s="296">
        <v>872</v>
      </c>
      <c r="Q47" s="296"/>
      <c r="R47" s="96" t="s">
        <v>1296</v>
      </c>
      <c r="S47" s="297">
        <v>7876167592</v>
      </c>
      <c r="T47" s="311">
        <v>9418738550</v>
      </c>
      <c r="U47" s="304" t="s">
        <v>1297</v>
      </c>
      <c r="V47" s="21"/>
      <c r="W47" s="21" t="s">
        <v>35</v>
      </c>
      <c r="X47" s="21"/>
      <c r="Y47" s="299" t="s">
        <v>1285</v>
      </c>
      <c r="Z47" s="21"/>
    </row>
    <row r="48" spans="1:26" ht="38.25" x14ac:dyDescent="0.25">
      <c r="A48" s="287">
        <v>52</v>
      </c>
      <c r="B48" s="287" t="s">
        <v>23</v>
      </c>
      <c r="C48" s="308">
        <v>212500922011</v>
      </c>
      <c r="D48" s="317" t="s">
        <v>1195</v>
      </c>
      <c r="E48" s="317" t="s">
        <v>1298</v>
      </c>
      <c r="F48" s="74" t="s">
        <v>1299</v>
      </c>
      <c r="G48" s="106" t="s">
        <v>279</v>
      </c>
      <c r="H48" s="330" t="s">
        <v>1300</v>
      </c>
      <c r="I48" s="313">
        <v>883032542718</v>
      </c>
      <c r="J48" s="310" t="s">
        <v>28</v>
      </c>
      <c r="K48" s="294">
        <v>51</v>
      </c>
      <c r="L48" s="294" t="s">
        <v>1301</v>
      </c>
      <c r="M48" s="294"/>
      <c r="N48" s="70" t="s">
        <v>1036</v>
      </c>
      <c r="O48" s="295" t="s">
        <v>1020</v>
      </c>
      <c r="P48" s="296" t="s">
        <v>1019</v>
      </c>
      <c r="Q48" s="296" t="s">
        <v>189</v>
      </c>
      <c r="R48" s="96" t="s">
        <v>1302</v>
      </c>
      <c r="S48" s="297">
        <v>7876181550</v>
      </c>
      <c r="T48" s="311">
        <v>9816805981</v>
      </c>
      <c r="U48" s="304" t="s">
        <v>1303</v>
      </c>
      <c r="V48" s="21"/>
      <c r="W48" s="21" t="s">
        <v>35</v>
      </c>
      <c r="X48" s="21"/>
      <c r="Y48" s="21"/>
      <c r="Z48" s="21"/>
    </row>
    <row r="49" spans="1:26" ht="60" x14ac:dyDescent="0.25">
      <c r="A49" s="287">
        <v>53</v>
      </c>
      <c r="B49" s="287" t="s">
        <v>23</v>
      </c>
      <c r="C49" s="323">
        <v>212500922012</v>
      </c>
      <c r="D49" s="324" t="s">
        <v>1304</v>
      </c>
      <c r="E49" s="317" t="s">
        <v>1305</v>
      </c>
      <c r="F49" s="74" t="s">
        <v>1306</v>
      </c>
      <c r="G49" s="106" t="s">
        <v>279</v>
      </c>
      <c r="H49" s="318" t="s">
        <v>1307</v>
      </c>
      <c r="I49" s="308">
        <v>982697740902</v>
      </c>
      <c r="J49" s="310" t="s">
        <v>1308</v>
      </c>
      <c r="K49" s="106">
        <v>61</v>
      </c>
      <c r="L49" s="106">
        <v>75</v>
      </c>
      <c r="M49" s="106"/>
      <c r="N49" s="70"/>
      <c r="O49" s="295">
        <v>683</v>
      </c>
      <c r="P49" s="296">
        <v>816</v>
      </c>
      <c r="Q49" s="296"/>
      <c r="R49" s="96" t="s">
        <v>1309</v>
      </c>
      <c r="S49" s="297">
        <v>9588744837</v>
      </c>
      <c r="T49" s="311">
        <v>9478212418</v>
      </c>
      <c r="U49" s="329" t="s">
        <v>1310</v>
      </c>
      <c r="V49" s="21"/>
      <c r="W49" s="21" t="s">
        <v>35</v>
      </c>
      <c r="X49" s="21"/>
      <c r="Y49" s="299" t="s">
        <v>1291</v>
      </c>
      <c r="Z49" s="21"/>
    </row>
  </sheetData>
  <mergeCells count="1">
    <mergeCell ref="A1:U1"/>
  </mergeCells>
  <hyperlinks>
    <hyperlink ref="U3" r:id="rId1"/>
    <hyperlink ref="U6" r:id="rId2"/>
    <hyperlink ref="U8" r:id="rId3"/>
    <hyperlink ref="U11" r:id="rId4"/>
    <hyperlink ref="U12" r:id="rId5"/>
    <hyperlink ref="U19" r:id="rId6"/>
    <hyperlink ref="U26" r:id="rId7"/>
    <hyperlink ref="U31" r:id="rId8"/>
    <hyperlink ref="U32" r:id="rId9"/>
    <hyperlink ref="U34" r:id="rId10"/>
    <hyperlink ref="U35" r:id="rId11"/>
    <hyperlink ref="U39" r:id="rId12"/>
    <hyperlink ref="U42" r:id="rId13"/>
    <hyperlink ref="U47" r:id="rId14"/>
    <hyperlink ref="U48" r:id="rId15"/>
    <hyperlink ref="U41" r:id="rId16"/>
    <hyperlink ref="U4" r:id="rId17"/>
    <hyperlink ref="U23" r:id="rId18"/>
    <hyperlink ref="U40" r:id="rId19"/>
  </hyperlinks>
  <pageMargins left="0.35433070866141736" right="0.35433070866141736" top="0.39370078740157483" bottom="0.31496062992125984" header="0.31496062992125984" footer="0.31496062992125984"/>
  <pageSetup paperSize="9" scale="65" orientation="landscape" verticalDpi="0" r:id="rId2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3"/>
  <sheetViews>
    <sheetView showGridLines="0" topLeftCell="D1" zoomScale="80" zoomScaleNormal="80" workbookViewId="0">
      <selection activeCell="V10" sqref="V10"/>
    </sheetView>
  </sheetViews>
  <sheetFormatPr defaultRowHeight="15" x14ac:dyDescent="0.25"/>
  <cols>
    <col min="1" max="1" width="9" style="114" customWidth="1"/>
    <col min="2" max="2" width="9.85546875" style="114" customWidth="1"/>
    <col min="3" max="3" width="16.140625" style="267" customWidth="1"/>
    <col min="4" max="4" width="16" style="267" customWidth="1"/>
    <col min="5" max="5" width="16.7109375" style="267" customWidth="1"/>
    <col min="6" max="6" width="14.28515625" style="267" customWidth="1"/>
    <col min="7" max="7" width="7.42578125" style="267" customWidth="1"/>
    <col min="8" max="8" width="14.5703125" style="267" customWidth="1"/>
    <col min="9" max="9" width="18" style="268" customWidth="1"/>
    <col min="10" max="10" width="12.42578125" style="267" customWidth="1"/>
    <col min="11" max="11" width="9.140625" style="267" customWidth="1"/>
    <col min="12" max="12" width="10" style="267" customWidth="1"/>
    <col min="13" max="13" width="9.140625" style="267" customWidth="1"/>
    <col min="14" max="14" width="9.42578125" style="267" customWidth="1"/>
    <col min="15" max="17" width="7.42578125" style="269" customWidth="1"/>
    <col min="18" max="18" width="16.140625" style="267" customWidth="1"/>
    <col min="19" max="19" width="39.7109375" style="267" customWidth="1"/>
    <col min="20" max="20" width="9.85546875" style="105" customWidth="1"/>
    <col min="21" max="21" width="11.28515625" customWidth="1"/>
    <col min="22" max="22" width="11" customWidth="1"/>
    <col min="23" max="23" width="17.42578125" customWidth="1"/>
    <col min="24" max="24" width="10.5703125" customWidth="1"/>
  </cols>
  <sheetData>
    <row r="1" spans="1:24" ht="49.5" customHeight="1" x14ac:dyDescent="0.25">
      <c r="A1" s="55" t="s">
        <v>753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24" s="213" customFormat="1" ht="64.5" customHeight="1" x14ac:dyDescent="0.25">
      <c r="A2" s="203" t="s">
        <v>261</v>
      </c>
      <c r="B2" s="117" t="s">
        <v>643</v>
      </c>
      <c r="C2" s="204" t="s">
        <v>262</v>
      </c>
      <c r="D2" s="203" t="s">
        <v>263</v>
      </c>
      <c r="E2" s="203" t="s">
        <v>264</v>
      </c>
      <c r="F2" s="205" t="s">
        <v>265</v>
      </c>
      <c r="G2" s="206" t="s">
        <v>754</v>
      </c>
      <c r="H2" s="207" t="s">
        <v>6</v>
      </c>
      <c r="I2" s="208" t="s">
        <v>8</v>
      </c>
      <c r="J2" s="209" t="s">
        <v>9</v>
      </c>
      <c r="K2" s="210" t="s">
        <v>10</v>
      </c>
      <c r="L2" s="211" t="s">
        <v>11</v>
      </c>
      <c r="M2" s="211" t="s">
        <v>755</v>
      </c>
      <c r="N2" s="211" t="s">
        <v>756</v>
      </c>
      <c r="O2" s="212" t="s">
        <v>757</v>
      </c>
      <c r="P2" s="212" t="s">
        <v>758</v>
      </c>
      <c r="Q2" s="212" t="s">
        <v>271</v>
      </c>
      <c r="R2" s="211" t="s">
        <v>7</v>
      </c>
      <c r="S2" s="205" t="s">
        <v>647</v>
      </c>
      <c r="T2" s="8" t="s">
        <v>18</v>
      </c>
      <c r="U2" s="8" t="s">
        <v>19</v>
      </c>
      <c r="V2" s="8" t="s">
        <v>20</v>
      </c>
      <c r="W2" s="8" t="s">
        <v>21</v>
      </c>
      <c r="X2" s="8" t="s">
        <v>22</v>
      </c>
    </row>
    <row r="3" spans="1:24" s="76" customFormat="1" ht="45" customHeight="1" x14ac:dyDescent="0.25">
      <c r="A3" s="214">
        <v>1</v>
      </c>
      <c r="B3" s="214" t="s">
        <v>759</v>
      </c>
      <c r="C3" s="215">
        <v>212500700003</v>
      </c>
      <c r="D3" s="174" t="s">
        <v>760</v>
      </c>
      <c r="E3" s="174" t="s">
        <v>761</v>
      </c>
      <c r="F3" s="216" t="s">
        <v>762</v>
      </c>
      <c r="G3" s="173" t="s">
        <v>279</v>
      </c>
      <c r="H3" s="217">
        <v>38408</v>
      </c>
      <c r="I3" s="218" t="s">
        <v>763</v>
      </c>
      <c r="J3" s="219" t="s">
        <v>764</v>
      </c>
      <c r="K3" s="220">
        <v>52.4</v>
      </c>
      <c r="L3" s="221"/>
      <c r="M3" s="221" t="s">
        <v>282</v>
      </c>
      <c r="N3" s="221" t="s">
        <v>282</v>
      </c>
      <c r="O3" s="222" t="s">
        <v>282</v>
      </c>
      <c r="P3" s="220" t="s">
        <v>282</v>
      </c>
      <c r="Q3" s="220" t="s">
        <v>32</v>
      </c>
      <c r="R3" s="220">
        <v>9155654919</v>
      </c>
      <c r="S3" s="223" t="s">
        <v>765</v>
      </c>
      <c r="T3" s="224"/>
      <c r="U3" s="75" t="s">
        <v>35</v>
      </c>
      <c r="V3" s="75"/>
      <c r="W3" s="75"/>
      <c r="X3" s="75"/>
    </row>
    <row r="4" spans="1:24" s="76" customFormat="1" ht="45" customHeight="1" x14ac:dyDescent="0.25">
      <c r="A4" s="214">
        <v>2</v>
      </c>
      <c r="B4" s="214" t="s">
        <v>23</v>
      </c>
      <c r="C4" s="225">
        <v>212500700004</v>
      </c>
      <c r="D4" s="154" t="s">
        <v>766</v>
      </c>
      <c r="E4" s="154" t="s">
        <v>767</v>
      </c>
      <c r="F4" s="184" t="s">
        <v>768</v>
      </c>
      <c r="G4" s="158" t="s">
        <v>279</v>
      </c>
      <c r="H4" s="217">
        <v>38289</v>
      </c>
      <c r="I4" s="218" t="s">
        <v>769</v>
      </c>
      <c r="J4" s="219"/>
      <c r="K4" s="226">
        <v>51.83</v>
      </c>
      <c r="L4" s="227"/>
      <c r="M4" s="227" t="s">
        <v>282</v>
      </c>
      <c r="N4" s="227" t="s">
        <v>282</v>
      </c>
      <c r="O4" s="228" t="s">
        <v>282</v>
      </c>
      <c r="P4" s="226" t="s">
        <v>282</v>
      </c>
      <c r="Q4" s="226" t="s">
        <v>32</v>
      </c>
      <c r="R4" s="226">
        <v>7495037657</v>
      </c>
      <c r="S4" s="229" t="s">
        <v>770</v>
      </c>
      <c r="T4" s="224"/>
      <c r="U4" s="75" t="s">
        <v>35</v>
      </c>
      <c r="V4" s="75"/>
      <c r="W4" s="75"/>
      <c r="X4" s="75"/>
    </row>
    <row r="5" spans="1:24" s="76" customFormat="1" ht="53.25" customHeight="1" x14ac:dyDescent="0.25">
      <c r="A5" s="214">
        <v>3</v>
      </c>
      <c r="B5" s="214" t="s">
        <v>771</v>
      </c>
      <c r="C5" s="225">
        <v>212500700006</v>
      </c>
      <c r="D5" s="154" t="s">
        <v>772</v>
      </c>
      <c r="E5" s="154" t="s">
        <v>773</v>
      </c>
      <c r="F5" s="184" t="s">
        <v>328</v>
      </c>
      <c r="G5" s="158" t="s">
        <v>279</v>
      </c>
      <c r="H5" s="217">
        <v>38462</v>
      </c>
      <c r="I5" s="218" t="s">
        <v>774</v>
      </c>
      <c r="J5" s="219" t="s">
        <v>764</v>
      </c>
      <c r="K5" s="226">
        <v>60.83</v>
      </c>
      <c r="L5" s="227"/>
      <c r="M5" s="227">
        <v>1191</v>
      </c>
      <c r="N5" s="230">
        <v>787</v>
      </c>
      <c r="O5" s="228">
        <v>67.900000000000006</v>
      </c>
      <c r="P5" s="226">
        <v>1043</v>
      </c>
      <c r="Q5" s="226"/>
      <c r="R5" s="226">
        <v>8219619516</v>
      </c>
      <c r="S5" s="91" t="s">
        <v>775</v>
      </c>
      <c r="T5" s="224" t="s">
        <v>776</v>
      </c>
      <c r="U5" s="231" t="s">
        <v>777</v>
      </c>
      <c r="V5" s="75"/>
      <c r="W5" s="75"/>
      <c r="X5" s="75"/>
    </row>
    <row r="6" spans="1:24" s="76" customFormat="1" ht="45" customHeight="1" x14ac:dyDescent="0.25">
      <c r="A6" s="214">
        <v>4</v>
      </c>
      <c r="B6" s="214" t="s">
        <v>771</v>
      </c>
      <c r="C6" s="215">
        <v>212500700007</v>
      </c>
      <c r="D6" s="174" t="s">
        <v>778</v>
      </c>
      <c r="E6" s="174" t="s">
        <v>779</v>
      </c>
      <c r="F6" s="216" t="s">
        <v>780</v>
      </c>
      <c r="G6" s="173" t="s">
        <v>279</v>
      </c>
      <c r="H6" s="217">
        <v>38036</v>
      </c>
      <c r="I6" s="218" t="s">
        <v>781</v>
      </c>
      <c r="J6" s="219"/>
      <c r="K6" s="226">
        <v>65.599999999999994</v>
      </c>
      <c r="L6" s="227">
        <v>85</v>
      </c>
      <c r="M6" s="227">
        <v>964</v>
      </c>
      <c r="N6" s="227" t="s">
        <v>282</v>
      </c>
      <c r="O6" s="228" t="s">
        <v>282</v>
      </c>
      <c r="P6" s="226">
        <v>884</v>
      </c>
      <c r="Q6" s="226" t="s">
        <v>57</v>
      </c>
      <c r="R6" s="226">
        <v>9816413270</v>
      </c>
      <c r="S6" s="232" t="s">
        <v>782</v>
      </c>
      <c r="T6" s="224"/>
      <c r="U6" s="75" t="s">
        <v>35</v>
      </c>
      <c r="W6" s="75"/>
      <c r="X6" s="75"/>
    </row>
    <row r="7" spans="1:24" s="76" customFormat="1" ht="45" customHeight="1" x14ac:dyDescent="0.25">
      <c r="A7" s="214">
        <v>5</v>
      </c>
      <c r="B7" s="214" t="s">
        <v>74</v>
      </c>
      <c r="C7" s="225">
        <v>212500700012</v>
      </c>
      <c r="D7" s="154" t="s">
        <v>783</v>
      </c>
      <c r="E7" s="154" t="s">
        <v>784</v>
      </c>
      <c r="F7" s="184" t="s">
        <v>785</v>
      </c>
      <c r="G7" s="158" t="s">
        <v>279</v>
      </c>
      <c r="H7" s="217">
        <v>38098</v>
      </c>
      <c r="I7" s="218" t="s">
        <v>786</v>
      </c>
      <c r="J7" s="219" t="s">
        <v>764</v>
      </c>
      <c r="K7" s="226">
        <v>45.4</v>
      </c>
      <c r="L7" s="227"/>
      <c r="M7" s="227">
        <v>961</v>
      </c>
      <c r="N7" s="227" t="s">
        <v>282</v>
      </c>
      <c r="O7" s="228" t="s">
        <v>282</v>
      </c>
      <c r="P7" s="226" t="s">
        <v>282</v>
      </c>
      <c r="Q7" s="226" t="s">
        <v>102</v>
      </c>
      <c r="R7" s="226">
        <v>7814944346</v>
      </c>
      <c r="S7" s="233" t="s">
        <v>787</v>
      </c>
      <c r="T7" s="224"/>
      <c r="U7" s="231" t="s">
        <v>777</v>
      </c>
      <c r="V7" s="75"/>
      <c r="W7" s="75"/>
      <c r="X7" s="75"/>
    </row>
    <row r="8" spans="1:24" s="76" customFormat="1" ht="45" customHeight="1" x14ac:dyDescent="0.25">
      <c r="A8" s="214">
        <v>6</v>
      </c>
      <c r="B8" s="214" t="s">
        <v>74</v>
      </c>
      <c r="C8" s="215">
        <v>212500700013</v>
      </c>
      <c r="D8" s="174" t="s">
        <v>788</v>
      </c>
      <c r="E8" s="174" t="s">
        <v>789</v>
      </c>
      <c r="F8" s="216" t="s">
        <v>433</v>
      </c>
      <c r="G8" s="173" t="s">
        <v>279</v>
      </c>
      <c r="H8" s="217">
        <v>37396</v>
      </c>
      <c r="I8" s="218" t="s">
        <v>790</v>
      </c>
      <c r="J8" s="219" t="s">
        <v>764</v>
      </c>
      <c r="K8" s="226">
        <v>51</v>
      </c>
      <c r="L8" s="227"/>
      <c r="M8" s="227" t="s">
        <v>282</v>
      </c>
      <c r="N8" s="227" t="s">
        <v>282</v>
      </c>
      <c r="O8" s="228" t="s">
        <v>282</v>
      </c>
      <c r="P8" s="226" t="s">
        <v>282</v>
      </c>
      <c r="Q8" s="226" t="s">
        <v>32</v>
      </c>
      <c r="R8" s="226">
        <v>8437362038</v>
      </c>
      <c r="S8" s="232" t="s">
        <v>791</v>
      </c>
      <c r="T8" s="224"/>
      <c r="U8" s="75"/>
      <c r="V8" s="75" t="s">
        <v>51</v>
      </c>
      <c r="W8" s="75"/>
      <c r="X8" s="75"/>
    </row>
    <row r="9" spans="1:24" s="76" customFormat="1" ht="45" customHeight="1" x14ac:dyDescent="0.25">
      <c r="A9" s="214">
        <v>7</v>
      </c>
      <c r="B9" s="214" t="s">
        <v>759</v>
      </c>
      <c r="C9" s="225">
        <v>212500700016</v>
      </c>
      <c r="D9" s="154" t="s">
        <v>792</v>
      </c>
      <c r="E9" s="154" t="s">
        <v>793</v>
      </c>
      <c r="F9" s="184" t="s">
        <v>794</v>
      </c>
      <c r="G9" s="158" t="s">
        <v>279</v>
      </c>
      <c r="H9" s="217">
        <v>37926</v>
      </c>
      <c r="I9" s="218" t="s">
        <v>795</v>
      </c>
      <c r="J9" s="219" t="s">
        <v>764</v>
      </c>
      <c r="K9" s="226">
        <v>50.83</v>
      </c>
      <c r="L9" s="227">
        <v>59.11</v>
      </c>
      <c r="M9" s="227" t="s">
        <v>282</v>
      </c>
      <c r="N9" s="227" t="s">
        <v>282</v>
      </c>
      <c r="O9" s="228" t="s">
        <v>282</v>
      </c>
      <c r="P9" s="226" t="s">
        <v>282</v>
      </c>
      <c r="Q9" s="226" t="s">
        <v>32</v>
      </c>
      <c r="R9" s="226">
        <v>9816055695</v>
      </c>
      <c r="S9" s="229" t="s">
        <v>796</v>
      </c>
      <c r="T9" s="224"/>
      <c r="U9" s="75" t="s">
        <v>35</v>
      </c>
      <c r="V9" s="75"/>
      <c r="W9" s="75"/>
      <c r="X9" s="75"/>
    </row>
    <row r="10" spans="1:24" s="76" customFormat="1" ht="45" customHeight="1" x14ac:dyDescent="0.25">
      <c r="A10" s="214">
        <v>8</v>
      </c>
      <c r="B10" s="214" t="s">
        <v>74</v>
      </c>
      <c r="C10" s="215">
        <v>212500700017</v>
      </c>
      <c r="D10" s="174" t="s">
        <v>665</v>
      </c>
      <c r="E10" s="174" t="s">
        <v>797</v>
      </c>
      <c r="F10" s="216" t="s">
        <v>798</v>
      </c>
      <c r="G10" s="173" t="s">
        <v>279</v>
      </c>
      <c r="H10" s="217">
        <v>36170</v>
      </c>
      <c r="I10" s="218" t="s">
        <v>799</v>
      </c>
      <c r="J10" s="219"/>
      <c r="K10" s="226">
        <v>69.17</v>
      </c>
      <c r="L10" s="227"/>
      <c r="M10" s="227" t="s">
        <v>49</v>
      </c>
      <c r="N10" s="227" t="s">
        <v>30</v>
      </c>
      <c r="O10" s="228" t="s">
        <v>31</v>
      </c>
      <c r="P10" s="226" t="s">
        <v>282</v>
      </c>
      <c r="Q10" s="226" t="s">
        <v>242</v>
      </c>
      <c r="R10" s="226" t="s">
        <v>800</v>
      </c>
      <c r="S10" s="233" t="s">
        <v>801</v>
      </c>
      <c r="T10" s="224"/>
      <c r="U10" s="75" t="s">
        <v>35</v>
      </c>
      <c r="V10" s="75"/>
      <c r="W10" s="75"/>
      <c r="X10" s="75"/>
    </row>
    <row r="11" spans="1:24" s="76" customFormat="1" ht="45" customHeight="1" x14ac:dyDescent="0.25">
      <c r="A11" s="214">
        <v>9</v>
      </c>
      <c r="B11" s="214" t="s">
        <v>74</v>
      </c>
      <c r="C11" s="225">
        <v>212500700018</v>
      </c>
      <c r="D11" s="154" t="s">
        <v>802</v>
      </c>
      <c r="E11" s="154" t="s">
        <v>803</v>
      </c>
      <c r="F11" s="184" t="s">
        <v>618</v>
      </c>
      <c r="G11" s="158" t="s">
        <v>279</v>
      </c>
      <c r="H11" s="217">
        <v>38730</v>
      </c>
      <c r="I11" s="218" t="s">
        <v>804</v>
      </c>
      <c r="J11" s="219"/>
      <c r="K11" s="226">
        <v>89.6</v>
      </c>
      <c r="L11" s="227"/>
      <c r="M11" s="227">
        <v>1047</v>
      </c>
      <c r="N11" s="227">
        <v>743</v>
      </c>
      <c r="O11" s="228" t="s">
        <v>282</v>
      </c>
      <c r="P11" s="226">
        <v>870</v>
      </c>
      <c r="Q11" s="226" t="s">
        <v>218</v>
      </c>
      <c r="R11" s="226">
        <v>8199075218</v>
      </c>
      <c r="S11" s="233" t="s">
        <v>805</v>
      </c>
      <c r="T11" s="224"/>
      <c r="U11" s="24" t="s">
        <v>777</v>
      </c>
      <c r="V11" s="75"/>
      <c r="W11" s="75"/>
      <c r="X11" s="75"/>
    </row>
    <row r="12" spans="1:24" s="76" customFormat="1" ht="60.75" customHeight="1" x14ac:dyDescent="0.25">
      <c r="A12" s="214">
        <v>10</v>
      </c>
      <c r="B12" s="214" t="s">
        <v>771</v>
      </c>
      <c r="C12" s="225">
        <v>212500700020</v>
      </c>
      <c r="D12" s="154" t="s">
        <v>806</v>
      </c>
      <c r="E12" s="154" t="s">
        <v>807</v>
      </c>
      <c r="F12" s="184" t="s">
        <v>808</v>
      </c>
      <c r="G12" s="158" t="s">
        <v>313</v>
      </c>
      <c r="H12" s="217">
        <v>38185</v>
      </c>
      <c r="I12" s="218" t="s">
        <v>809</v>
      </c>
      <c r="J12" s="219"/>
      <c r="K12" s="226">
        <v>55.4</v>
      </c>
      <c r="L12" s="227">
        <v>82.3</v>
      </c>
      <c r="M12" s="227">
        <v>1050</v>
      </c>
      <c r="N12" s="227">
        <v>747</v>
      </c>
      <c r="O12" s="228">
        <v>666</v>
      </c>
      <c r="P12" s="226">
        <v>1043</v>
      </c>
      <c r="Q12" s="226"/>
      <c r="R12" s="234" t="s">
        <v>810</v>
      </c>
      <c r="S12" s="91" t="s">
        <v>811</v>
      </c>
      <c r="T12" s="224" t="s">
        <v>776</v>
      </c>
      <c r="U12" s="75" t="s">
        <v>35</v>
      </c>
      <c r="W12" s="24" t="s">
        <v>812</v>
      </c>
      <c r="X12" s="75"/>
    </row>
    <row r="13" spans="1:24" s="76" customFormat="1" ht="45" customHeight="1" x14ac:dyDescent="0.25">
      <c r="A13" s="214">
        <v>11</v>
      </c>
      <c r="B13" s="214" t="s">
        <v>67</v>
      </c>
      <c r="C13" s="215">
        <v>212500700021</v>
      </c>
      <c r="D13" s="174" t="s">
        <v>813</v>
      </c>
      <c r="E13" s="174" t="s">
        <v>814</v>
      </c>
      <c r="F13" s="216" t="s">
        <v>815</v>
      </c>
      <c r="G13" s="173" t="s">
        <v>279</v>
      </c>
      <c r="H13" s="217">
        <v>37615</v>
      </c>
      <c r="I13" s="218" t="s">
        <v>816</v>
      </c>
      <c r="J13" s="219"/>
      <c r="K13" s="226">
        <v>65.83</v>
      </c>
      <c r="L13" s="227">
        <v>76</v>
      </c>
      <c r="M13" s="227">
        <v>1198</v>
      </c>
      <c r="N13" s="227">
        <v>861</v>
      </c>
      <c r="O13" s="228">
        <v>642</v>
      </c>
      <c r="P13" s="226">
        <v>1058</v>
      </c>
      <c r="Q13" s="226"/>
      <c r="R13" s="226">
        <v>7056215833</v>
      </c>
      <c r="S13" s="232" t="s">
        <v>817</v>
      </c>
      <c r="T13" s="224" t="s">
        <v>776</v>
      </c>
      <c r="U13" s="24" t="s">
        <v>777</v>
      </c>
      <c r="V13" s="75"/>
      <c r="W13" s="75"/>
      <c r="X13" s="75"/>
    </row>
    <row r="14" spans="1:24" s="76" customFormat="1" ht="65.25" customHeight="1" x14ac:dyDescent="0.25">
      <c r="A14" s="214">
        <v>12</v>
      </c>
      <c r="B14" s="214" t="s">
        <v>74</v>
      </c>
      <c r="C14" s="225">
        <v>212500700024</v>
      </c>
      <c r="D14" s="154" t="s">
        <v>818</v>
      </c>
      <c r="E14" s="154" t="s">
        <v>819</v>
      </c>
      <c r="F14" s="184" t="s">
        <v>609</v>
      </c>
      <c r="G14" s="158" t="s">
        <v>279</v>
      </c>
      <c r="H14" s="217">
        <v>38398</v>
      </c>
      <c r="I14" s="218" t="s">
        <v>820</v>
      </c>
      <c r="J14" s="219" t="s">
        <v>764</v>
      </c>
      <c r="K14" s="226">
        <v>70</v>
      </c>
      <c r="L14" s="227"/>
      <c r="M14" s="227" t="s">
        <v>526</v>
      </c>
      <c r="N14" s="227">
        <v>649</v>
      </c>
      <c r="O14" s="228" t="s">
        <v>282</v>
      </c>
      <c r="P14" s="226">
        <v>936</v>
      </c>
      <c r="Q14" s="226" t="s">
        <v>218</v>
      </c>
      <c r="R14" s="226">
        <v>7807396857</v>
      </c>
      <c r="S14" s="229" t="s">
        <v>821</v>
      </c>
      <c r="T14" s="224"/>
      <c r="U14" s="24" t="s">
        <v>777</v>
      </c>
      <c r="V14" s="75"/>
      <c r="W14" s="24" t="s">
        <v>812</v>
      </c>
      <c r="X14" s="75"/>
    </row>
    <row r="15" spans="1:24" s="76" customFormat="1" ht="45" customHeight="1" x14ac:dyDescent="0.25">
      <c r="A15" s="214">
        <v>13</v>
      </c>
      <c r="B15" s="214" t="s">
        <v>67</v>
      </c>
      <c r="C15" s="215">
        <v>212500700025</v>
      </c>
      <c r="D15" s="174" t="s">
        <v>822</v>
      </c>
      <c r="E15" s="174" t="s">
        <v>823</v>
      </c>
      <c r="F15" s="216" t="s">
        <v>824</v>
      </c>
      <c r="G15" s="173" t="s">
        <v>279</v>
      </c>
      <c r="H15" s="217">
        <v>38972</v>
      </c>
      <c r="I15" s="218" t="s">
        <v>825</v>
      </c>
      <c r="J15" s="219" t="s">
        <v>764</v>
      </c>
      <c r="K15" s="226">
        <v>61.2</v>
      </c>
      <c r="L15" s="227"/>
      <c r="M15" s="227">
        <v>1032</v>
      </c>
      <c r="N15" s="227">
        <v>686</v>
      </c>
      <c r="O15" s="228" t="s">
        <v>282</v>
      </c>
      <c r="P15" s="226">
        <v>903</v>
      </c>
      <c r="Q15" s="226" t="s">
        <v>218</v>
      </c>
      <c r="R15" s="226">
        <v>9142256878</v>
      </c>
      <c r="S15" s="232" t="s">
        <v>826</v>
      </c>
      <c r="T15" s="224"/>
      <c r="U15" s="24" t="s">
        <v>777</v>
      </c>
      <c r="V15" s="75"/>
      <c r="W15" s="75"/>
      <c r="X15" s="75"/>
    </row>
    <row r="16" spans="1:24" s="76" customFormat="1" ht="45" customHeight="1" x14ac:dyDescent="0.25">
      <c r="A16" s="214">
        <v>14</v>
      </c>
      <c r="B16" s="214" t="s">
        <v>759</v>
      </c>
      <c r="C16" s="225">
        <v>212500700026</v>
      </c>
      <c r="D16" s="154" t="s">
        <v>827</v>
      </c>
      <c r="E16" s="154" t="s">
        <v>828</v>
      </c>
      <c r="F16" s="184" t="s">
        <v>829</v>
      </c>
      <c r="G16" s="158" t="s">
        <v>279</v>
      </c>
      <c r="H16" s="217">
        <v>38412</v>
      </c>
      <c r="I16" s="218" t="s">
        <v>830</v>
      </c>
      <c r="J16" s="219" t="s">
        <v>764</v>
      </c>
      <c r="K16" s="226">
        <v>54.8</v>
      </c>
      <c r="L16" s="227"/>
      <c r="M16" s="227">
        <v>911</v>
      </c>
      <c r="N16" s="227" t="s">
        <v>282</v>
      </c>
      <c r="O16" s="228" t="s">
        <v>282</v>
      </c>
      <c r="P16" s="226" t="s">
        <v>282</v>
      </c>
      <c r="Q16" s="226" t="s">
        <v>102</v>
      </c>
      <c r="R16" s="226" t="s">
        <v>831</v>
      </c>
      <c r="S16" s="233" t="s">
        <v>832</v>
      </c>
      <c r="T16" s="224"/>
      <c r="U16" s="24" t="s">
        <v>777</v>
      </c>
      <c r="V16" s="75"/>
      <c r="W16" s="75"/>
      <c r="X16" s="75"/>
    </row>
    <row r="17" spans="1:24" s="76" customFormat="1" ht="45" customHeight="1" x14ac:dyDescent="0.25">
      <c r="A17" s="214">
        <v>15</v>
      </c>
      <c r="B17" s="214" t="s">
        <v>74</v>
      </c>
      <c r="C17" s="215">
        <v>212500700027</v>
      </c>
      <c r="D17" s="174" t="s">
        <v>833</v>
      </c>
      <c r="E17" s="174" t="s">
        <v>834</v>
      </c>
      <c r="F17" s="216" t="s">
        <v>835</v>
      </c>
      <c r="G17" s="173" t="s">
        <v>279</v>
      </c>
      <c r="H17" s="217">
        <v>38353</v>
      </c>
      <c r="I17" s="218" t="s">
        <v>836</v>
      </c>
      <c r="J17" s="75"/>
      <c r="K17" s="226">
        <v>50.8</v>
      </c>
      <c r="L17" s="227"/>
      <c r="M17" s="227" t="s">
        <v>282</v>
      </c>
      <c r="N17" s="227" t="s">
        <v>282</v>
      </c>
      <c r="O17" s="228" t="s">
        <v>282</v>
      </c>
      <c r="P17" s="226" t="s">
        <v>282</v>
      </c>
      <c r="Q17" s="226" t="s">
        <v>32</v>
      </c>
      <c r="R17" s="226" t="s">
        <v>837</v>
      </c>
      <c r="S17" s="233" t="s">
        <v>838</v>
      </c>
      <c r="T17" s="224"/>
      <c r="U17" s="75"/>
      <c r="V17" s="235" t="s">
        <v>51</v>
      </c>
      <c r="W17" s="75"/>
      <c r="X17" s="75"/>
    </row>
    <row r="18" spans="1:24" s="76" customFormat="1" ht="45" customHeight="1" x14ac:dyDescent="0.25">
      <c r="A18" s="214">
        <v>16</v>
      </c>
      <c r="B18" s="214" t="s">
        <v>74</v>
      </c>
      <c r="C18" s="215">
        <v>212500700029</v>
      </c>
      <c r="D18" s="174" t="s">
        <v>118</v>
      </c>
      <c r="E18" s="174" t="s">
        <v>839</v>
      </c>
      <c r="F18" s="216" t="s">
        <v>840</v>
      </c>
      <c r="G18" s="173" t="s">
        <v>279</v>
      </c>
      <c r="H18" s="217">
        <v>37616</v>
      </c>
      <c r="I18" s="218" t="s">
        <v>841</v>
      </c>
      <c r="J18" s="219" t="s">
        <v>842</v>
      </c>
      <c r="K18" s="226">
        <v>45.2</v>
      </c>
      <c r="L18" s="227"/>
      <c r="M18" s="227" t="s">
        <v>282</v>
      </c>
      <c r="N18" s="227" t="s">
        <v>282</v>
      </c>
      <c r="O18" s="228" t="s">
        <v>282</v>
      </c>
      <c r="P18" s="226">
        <v>821</v>
      </c>
      <c r="Q18" s="226" t="s">
        <v>102</v>
      </c>
      <c r="R18" s="226">
        <v>8059988066</v>
      </c>
      <c r="S18" s="91" t="s">
        <v>843</v>
      </c>
      <c r="T18" s="224"/>
      <c r="U18" s="75"/>
      <c r="V18" s="235" t="s">
        <v>51</v>
      </c>
      <c r="W18" s="75"/>
      <c r="X18" s="75"/>
    </row>
    <row r="19" spans="1:24" s="76" customFormat="1" ht="61.5" customHeight="1" x14ac:dyDescent="0.25">
      <c r="A19" s="214">
        <v>17</v>
      </c>
      <c r="B19" s="214" t="s">
        <v>771</v>
      </c>
      <c r="C19" s="215">
        <v>212500700031</v>
      </c>
      <c r="D19" s="174" t="s">
        <v>844</v>
      </c>
      <c r="E19" s="174" t="s">
        <v>845</v>
      </c>
      <c r="F19" s="216" t="s">
        <v>846</v>
      </c>
      <c r="G19" s="173" t="s">
        <v>279</v>
      </c>
      <c r="H19" s="217">
        <v>38597</v>
      </c>
      <c r="I19" s="218" t="s">
        <v>847</v>
      </c>
      <c r="J19" s="219" t="s">
        <v>848</v>
      </c>
      <c r="K19" s="226">
        <v>76.400000000000006</v>
      </c>
      <c r="L19" s="227"/>
      <c r="M19" s="227">
        <v>1222</v>
      </c>
      <c r="N19" s="227">
        <v>818</v>
      </c>
      <c r="O19" s="228">
        <v>747</v>
      </c>
      <c r="P19" s="226">
        <v>1113</v>
      </c>
      <c r="Q19" s="226"/>
      <c r="R19" s="226">
        <v>7015934345</v>
      </c>
      <c r="S19" s="91" t="s">
        <v>849</v>
      </c>
      <c r="T19" s="224" t="s">
        <v>776</v>
      </c>
      <c r="U19" s="24" t="s">
        <v>777</v>
      </c>
      <c r="V19" s="75"/>
      <c r="W19" s="24" t="s">
        <v>812</v>
      </c>
      <c r="X19" s="75"/>
    </row>
    <row r="20" spans="1:24" s="76" customFormat="1" ht="45" customHeight="1" x14ac:dyDescent="0.25">
      <c r="A20" s="214">
        <v>18</v>
      </c>
      <c r="B20" s="214" t="s">
        <v>74</v>
      </c>
      <c r="C20" s="225">
        <v>212500700032</v>
      </c>
      <c r="D20" s="154" t="s">
        <v>850</v>
      </c>
      <c r="E20" s="154" t="s">
        <v>851</v>
      </c>
      <c r="F20" s="184" t="s">
        <v>852</v>
      </c>
      <c r="G20" s="158" t="s">
        <v>279</v>
      </c>
      <c r="H20" s="217">
        <v>38708</v>
      </c>
      <c r="I20" s="218" t="s">
        <v>853</v>
      </c>
      <c r="J20" s="219" t="s">
        <v>764</v>
      </c>
      <c r="K20" s="226">
        <v>56</v>
      </c>
      <c r="L20" s="227"/>
      <c r="M20" s="227">
        <v>1009</v>
      </c>
      <c r="N20" s="227" t="s">
        <v>526</v>
      </c>
      <c r="O20" s="228" t="s">
        <v>282</v>
      </c>
      <c r="P20" s="226">
        <v>906</v>
      </c>
      <c r="Q20" s="226" t="s">
        <v>218</v>
      </c>
      <c r="R20" s="226">
        <v>7488848374</v>
      </c>
      <c r="S20" s="229" t="s">
        <v>854</v>
      </c>
      <c r="T20" s="224"/>
      <c r="U20" s="24" t="s">
        <v>777</v>
      </c>
      <c r="V20" s="75"/>
      <c r="W20" s="75"/>
      <c r="X20" s="75"/>
    </row>
    <row r="21" spans="1:24" s="76" customFormat="1" ht="45" customHeight="1" x14ac:dyDescent="0.25">
      <c r="A21" s="203" t="s">
        <v>261</v>
      </c>
      <c r="B21" s="117" t="s">
        <v>643</v>
      </c>
      <c r="C21" s="204" t="s">
        <v>262</v>
      </c>
      <c r="D21" s="203" t="s">
        <v>263</v>
      </c>
      <c r="E21" s="203" t="s">
        <v>264</v>
      </c>
      <c r="F21" s="205" t="s">
        <v>265</v>
      </c>
      <c r="G21" s="206"/>
      <c r="H21" s="207" t="s">
        <v>6</v>
      </c>
      <c r="I21" s="208" t="s">
        <v>8</v>
      </c>
      <c r="J21" s="209" t="s">
        <v>9</v>
      </c>
      <c r="K21" s="210" t="s">
        <v>10</v>
      </c>
      <c r="L21" s="211" t="s">
        <v>11</v>
      </c>
      <c r="M21" s="211" t="s">
        <v>755</v>
      </c>
      <c r="N21" s="211" t="s">
        <v>756</v>
      </c>
      <c r="O21" s="212" t="s">
        <v>757</v>
      </c>
      <c r="P21" s="212" t="s">
        <v>758</v>
      </c>
      <c r="Q21" s="212" t="s">
        <v>271</v>
      </c>
      <c r="R21" s="211" t="s">
        <v>7</v>
      </c>
      <c r="S21" s="205" t="s">
        <v>647</v>
      </c>
      <c r="T21" s="224"/>
      <c r="U21" s="75"/>
      <c r="V21" s="75"/>
      <c r="W21" s="75"/>
      <c r="X21" s="75"/>
    </row>
    <row r="22" spans="1:24" s="76" customFormat="1" ht="45" customHeight="1" x14ac:dyDescent="0.25">
      <c r="A22" s="214">
        <v>19</v>
      </c>
      <c r="B22" s="214" t="s">
        <v>67</v>
      </c>
      <c r="C22" s="215">
        <v>212500700033</v>
      </c>
      <c r="D22" s="174" t="s">
        <v>855</v>
      </c>
      <c r="E22" s="174" t="s">
        <v>856</v>
      </c>
      <c r="F22" s="216" t="s">
        <v>857</v>
      </c>
      <c r="G22" s="173" t="s">
        <v>279</v>
      </c>
      <c r="H22" s="217">
        <v>38066</v>
      </c>
      <c r="I22" s="218" t="s">
        <v>858</v>
      </c>
      <c r="J22" s="219" t="s">
        <v>859</v>
      </c>
      <c r="K22" s="226">
        <v>61.14</v>
      </c>
      <c r="L22" s="227">
        <v>60</v>
      </c>
      <c r="M22" s="227">
        <v>1074</v>
      </c>
      <c r="N22" s="227">
        <v>717</v>
      </c>
      <c r="O22" s="228">
        <v>666</v>
      </c>
      <c r="P22" s="226">
        <v>1004</v>
      </c>
      <c r="Q22" s="226"/>
      <c r="R22" s="226">
        <v>7807860621</v>
      </c>
      <c r="S22" s="233" t="s">
        <v>860</v>
      </c>
      <c r="T22" s="224" t="s">
        <v>776</v>
      </c>
      <c r="U22" s="24" t="s">
        <v>777</v>
      </c>
      <c r="V22" s="75"/>
      <c r="W22" s="75"/>
      <c r="X22" s="75"/>
    </row>
    <row r="23" spans="1:24" s="76" customFormat="1" ht="45" customHeight="1" x14ac:dyDescent="0.25">
      <c r="A23" s="214">
        <v>20</v>
      </c>
      <c r="B23" s="214" t="s">
        <v>861</v>
      </c>
      <c r="C23" s="215">
        <v>212500700039</v>
      </c>
      <c r="D23" s="174" t="s">
        <v>140</v>
      </c>
      <c r="E23" s="174" t="s">
        <v>862</v>
      </c>
      <c r="F23" s="216" t="s">
        <v>61</v>
      </c>
      <c r="G23" s="173" t="s">
        <v>279</v>
      </c>
      <c r="H23" s="217">
        <v>37704</v>
      </c>
      <c r="I23" s="218" t="s">
        <v>863</v>
      </c>
      <c r="J23" s="219" t="s">
        <v>864</v>
      </c>
      <c r="K23" s="226">
        <v>68.14</v>
      </c>
      <c r="L23" s="227">
        <v>69</v>
      </c>
      <c r="M23" s="227">
        <v>1110</v>
      </c>
      <c r="N23" s="227" t="s">
        <v>282</v>
      </c>
      <c r="O23" s="228">
        <v>616</v>
      </c>
      <c r="P23" s="226">
        <v>939</v>
      </c>
      <c r="Q23" s="226" t="s">
        <v>218</v>
      </c>
      <c r="R23" s="226">
        <v>9991924723</v>
      </c>
      <c r="S23" s="233" t="s">
        <v>865</v>
      </c>
      <c r="T23" s="224"/>
      <c r="U23" s="75" t="s">
        <v>35</v>
      </c>
      <c r="V23" s="75"/>
      <c r="W23" s="75"/>
      <c r="X23" s="75"/>
    </row>
    <row r="24" spans="1:24" s="76" customFormat="1" ht="45" customHeight="1" x14ac:dyDescent="0.25">
      <c r="A24" s="214">
        <v>21</v>
      </c>
      <c r="B24" s="214" t="s">
        <v>23</v>
      </c>
      <c r="C24" s="225">
        <v>212500700040</v>
      </c>
      <c r="D24" s="154" t="s">
        <v>866</v>
      </c>
      <c r="E24" s="154" t="s">
        <v>691</v>
      </c>
      <c r="F24" s="184" t="s">
        <v>867</v>
      </c>
      <c r="G24" s="158" t="s">
        <v>279</v>
      </c>
      <c r="H24" s="217">
        <v>37949</v>
      </c>
      <c r="I24" s="218" t="s">
        <v>868</v>
      </c>
      <c r="J24" s="219"/>
      <c r="K24" s="226">
        <v>84.77</v>
      </c>
      <c r="L24" s="227">
        <v>91</v>
      </c>
      <c r="M24" s="227">
        <v>1112</v>
      </c>
      <c r="N24" s="227">
        <v>775</v>
      </c>
      <c r="O24" s="228">
        <v>656</v>
      </c>
      <c r="P24" s="226">
        <v>988</v>
      </c>
      <c r="Q24" s="226"/>
      <c r="R24" s="226" t="s">
        <v>869</v>
      </c>
      <c r="S24" s="233" t="s">
        <v>870</v>
      </c>
      <c r="T24" s="224" t="s">
        <v>776</v>
      </c>
      <c r="U24" s="75" t="s">
        <v>35</v>
      </c>
      <c r="V24" s="75"/>
      <c r="W24" s="75"/>
      <c r="X24" s="75"/>
    </row>
    <row r="25" spans="1:24" s="76" customFormat="1" ht="45" customHeight="1" x14ac:dyDescent="0.25">
      <c r="A25" s="214">
        <v>22</v>
      </c>
      <c r="B25" s="214" t="s">
        <v>23</v>
      </c>
      <c r="C25" s="215">
        <v>212500700041</v>
      </c>
      <c r="D25" s="174" t="s">
        <v>871</v>
      </c>
      <c r="E25" s="174" t="s">
        <v>872</v>
      </c>
      <c r="F25" s="216" t="s">
        <v>873</v>
      </c>
      <c r="G25" s="173" t="s">
        <v>279</v>
      </c>
      <c r="H25" s="217">
        <v>37333</v>
      </c>
      <c r="I25" s="218" t="s">
        <v>874</v>
      </c>
      <c r="J25" s="219"/>
      <c r="K25" s="226">
        <v>59.2</v>
      </c>
      <c r="L25" s="227">
        <v>59</v>
      </c>
      <c r="M25" s="227" t="s">
        <v>282</v>
      </c>
      <c r="N25" s="227" t="s">
        <v>282</v>
      </c>
      <c r="O25" s="228" t="s">
        <v>282</v>
      </c>
      <c r="P25" s="226" t="s">
        <v>282</v>
      </c>
      <c r="Q25" s="226" t="s">
        <v>32</v>
      </c>
      <c r="R25" s="226">
        <v>9053260734</v>
      </c>
      <c r="S25" s="232" t="s">
        <v>875</v>
      </c>
      <c r="T25" s="224"/>
      <c r="U25" s="24" t="s">
        <v>777</v>
      </c>
      <c r="V25" s="75"/>
      <c r="W25" s="75"/>
      <c r="X25" s="75"/>
    </row>
    <row r="26" spans="1:24" s="76" customFormat="1" ht="45" customHeight="1" x14ac:dyDescent="0.25">
      <c r="A26" s="214">
        <v>23</v>
      </c>
      <c r="B26" s="214" t="s">
        <v>67</v>
      </c>
      <c r="C26" s="225">
        <v>212500700042</v>
      </c>
      <c r="D26" s="154" t="s">
        <v>876</v>
      </c>
      <c r="E26" s="154" t="s">
        <v>877</v>
      </c>
      <c r="F26" s="184" t="s">
        <v>878</v>
      </c>
      <c r="G26" s="158" t="s">
        <v>279</v>
      </c>
      <c r="H26" s="217">
        <v>37484</v>
      </c>
      <c r="I26" s="218" t="s">
        <v>879</v>
      </c>
      <c r="J26" s="219" t="s">
        <v>880</v>
      </c>
      <c r="K26" s="226">
        <v>65.400000000000006</v>
      </c>
      <c r="L26" s="227">
        <v>73.400000000000006</v>
      </c>
      <c r="M26" s="227">
        <v>1052</v>
      </c>
      <c r="N26" s="227">
        <v>816</v>
      </c>
      <c r="O26" s="228">
        <v>650</v>
      </c>
      <c r="P26" s="226">
        <v>976</v>
      </c>
      <c r="Q26" s="226"/>
      <c r="R26" s="226">
        <v>9996696794</v>
      </c>
      <c r="S26" s="229" t="s">
        <v>881</v>
      </c>
      <c r="T26" s="224" t="s">
        <v>776</v>
      </c>
      <c r="U26" s="24" t="s">
        <v>777</v>
      </c>
      <c r="V26" s="75"/>
      <c r="W26" s="75"/>
      <c r="X26" s="75"/>
    </row>
    <row r="27" spans="1:24" s="76" customFormat="1" ht="45" customHeight="1" x14ac:dyDescent="0.25">
      <c r="A27" s="214">
        <v>24</v>
      </c>
      <c r="B27" s="214" t="s">
        <v>74</v>
      </c>
      <c r="C27" s="215">
        <v>212500700043</v>
      </c>
      <c r="D27" s="174" t="s">
        <v>882</v>
      </c>
      <c r="E27" s="174" t="s">
        <v>883</v>
      </c>
      <c r="F27" s="216" t="s">
        <v>884</v>
      </c>
      <c r="G27" s="173" t="s">
        <v>279</v>
      </c>
      <c r="H27" s="217">
        <v>37726</v>
      </c>
      <c r="I27" s="218" t="s">
        <v>885</v>
      </c>
      <c r="J27" s="219"/>
      <c r="K27" s="226">
        <v>50</v>
      </c>
      <c r="L27" s="227">
        <v>50</v>
      </c>
      <c r="M27" s="227" t="s">
        <v>282</v>
      </c>
      <c r="N27" s="227" t="s">
        <v>282</v>
      </c>
      <c r="O27" s="228" t="s">
        <v>282</v>
      </c>
      <c r="P27" s="226" t="s">
        <v>282</v>
      </c>
      <c r="Q27" s="226" t="s">
        <v>32</v>
      </c>
      <c r="R27" s="226" t="s">
        <v>886</v>
      </c>
      <c r="S27" s="233" t="s">
        <v>887</v>
      </c>
      <c r="T27" s="224"/>
      <c r="U27" s="24" t="s">
        <v>777</v>
      </c>
      <c r="V27" s="75"/>
      <c r="W27" s="75"/>
      <c r="X27" s="75"/>
    </row>
    <row r="28" spans="1:24" s="76" customFormat="1" ht="45" customHeight="1" x14ac:dyDescent="0.25">
      <c r="A28" s="214">
        <v>25</v>
      </c>
      <c r="B28" s="214" t="s">
        <v>67</v>
      </c>
      <c r="C28" s="225">
        <v>212500700044</v>
      </c>
      <c r="D28" s="154" t="s">
        <v>888</v>
      </c>
      <c r="E28" s="154" t="s">
        <v>883</v>
      </c>
      <c r="F28" s="184" t="s">
        <v>884</v>
      </c>
      <c r="G28" s="158" t="s">
        <v>279</v>
      </c>
      <c r="H28" s="217">
        <v>37726</v>
      </c>
      <c r="I28" s="218" t="s">
        <v>889</v>
      </c>
      <c r="J28" s="219"/>
      <c r="K28" s="226">
        <v>48.14</v>
      </c>
      <c r="L28" s="227">
        <v>48.14</v>
      </c>
      <c r="M28" s="227" t="s">
        <v>282</v>
      </c>
      <c r="N28" s="227" t="s">
        <v>282</v>
      </c>
      <c r="O28" s="228" t="s">
        <v>282</v>
      </c>
      <c r="P28" s="226" t="s">
        <v>282</v>
      </c>
      <c r="Q28" s="226" t="s">
        <v>32</v>
      </c>
      <c r="R28" s="226">
        <v>8307269181</v>
      </c>
      <c r="S28" s="233" t="s">
        <v>887</v>
      </c>
      <c r="T28" s="224"/>
      <c r="U28" s="75"/>
      <c r="V28" s="235" t="s">
        <v>51</v>
      </c>
      <c r="W28" s="75"/>
      <c r="X28" s="75"/>
    </row>
    <row r="29" spans="1:24" s="76" customFormat="1" ht="45" customHeight="1" x14ac:dyDescent="0.25">
      <c r="A29" s="214">
        <v>26</v>
      </c>
      <c r="B29" s="214" t="s">
        <v>759</v>
      </c>
      <c r="C29" s="215">
        <v>212500700045</v>
      </c>
      <c r="D29" s="174" t="s">
        <v>890</v>
      </c>
      <c r="E29" s="174" t="s">
        <v>891</v>
      </c>
      <c r="F29" s="216" t="s">
        <v>892</v>
      </c>
      <c r="G29" s="173" t="s">
        <v>279</v>
      </c>
      <c r="H29" s="217">
        <v>36386</v>
      </c>
      <c r="I29" s="218" t="s">
        <v>893</v>
      </c>
      <c r="J29" s="219"/>
      <c r="K29" s="220">
        <v>72.2</v>
      </c>
      <c r="L29" s="221">
        <v>72</v>
      </c>
      <c r="M29" s="221" t="s">
        <v>282</v>
      </c>
      <c r="N29" s="221" t="s">
        <v>282</v>
      </c>
      <c r="O29" s="222" t="s">
        <v>282</v>
      </c>
      <c r="P29" s="220" t="s">
        <v>282</v>
      </c>
      <c r="Q29" s="220" t="s">
        <v>32</v>
      </c>
      <c r="R29" s="226">
        <v>7404796217</v>
      </c>
      <c r="S29" s="232" t="s">
        <v>894</v>
      </c>
      <c r="T29" s="224"/>
      <c r="U29" s="75"/>
      <c r="V29" s="235" t="s">
        <v>51</v>
      </c>
      <c r="W29" s="75"/>
      <c r="X29" s="75"/>
    </row>
    <row r="30" spans="1:24" s="76" customFormat="1" ht="45" customHeight="1" x14ac:dyDescent="0.25">
      <c r="A30" s="214">
        <v>27</v>
      </c>
      <c r="B30" s="214" t="s">
        <v>74</v>
      </c>
      <c r="C30" s="225">
        <v>212500700046</v>
      </c>
      <c r="D30" s="154" t="s">
        <v>895</v>
      </c>
      <c r="E30" s="154" t="s">
        <v>896</v>
      </c>
      <c r="F30" s="184" t="s">
        <v>897</v>
      </c>
      <c r="G30" s="158" t="s">
        <v>279</v>
      </c>
      <c r="H30" s="217">
        <v>38470</v>
      </c>
      <c r="I30" s="218" t="s">
        <v>898</v>
      </c>
      <c r="J30" s="219"/>
      <c r="K30" s="226">
        <v>62.8</v>
      </c>
      <c r="L30" s="227"/>
      <c r="M30" s="221" t="s">
        <v>282</v>
      </c>
      <c r="N30" s="221" t="s">
        <v>282</v>
      </c>
      <c r="O30" s="222" t="s">
        <v>282</v>
      </c>
      <c r="P30" s="220" t="s">
        <v>282</v>
      </c>
      <c r="Q30" s="220" t="s">
        <v>32</v>
      </c>
      <c r="R30" s="226" t="s">
        <v>899</v>
      </c>
      <c r="S30" s="233" t="s">
        <v>900</v>
      </c>
      <c r="T30" s="224"/>
      <c r="U30" s="75"/>
      <c r="V30" s="235" t="s">
        <v>51</v>
      </c>
      <c r="W30" s="75"/>
      <c r="X30" s="75"/>
    </row>
    <row r="31" spans="1:24" s="76" customFormat="1" ht="45" customHeight="1" x14ac:dyDescent="0.25">
      <c r="A31" s="214">
        <v>28</v>
      </c>
      <c r="B31" s="214" t="s">
        <v>74</v>
      </c>
      <c r="C31" s="225">
        <v>212500700050</v>
      </c>
      <c r="D31" s="154" t="s">
        <v>901</v>
      </c>
      <c r="E31" s="154" t="s">
        <v>902</v>
      </c>
      <c r="F31" s="184" t="s">
        <v>903</v>
      </c>
      <c r="G31" s="158" t="s">
        <v>279</v>
      </c>
      <c r="H31" s="217">
        <v>37950</v>
      </c>
      <c r="I31" s="218"/>
      <c r="J31" s="219"/>
      <c r="K31" s="226">
        <v>60</v>
      </c>
      <c r="L31" s="227"/>
      <c r="M31" s="221" t="s">
        <v>282</v>
      </c>
      <c r="N31" s="221" t="s">
        <v>282</v>
      </c>
      <c r="O31" s="222" t="s">
        <v>282</v>
      </c>
      <c r="P31" s="220" t="s">
        <v>282</v>
      </c>
      <c r="Q31" s="220" t="s">
        <v>32</v>
      </c>
      <c r="R31" s="226">
        <v>9991816654</v>
      </c>
      <c r="S31" s="233" t="s">
        <v>904</v>
      </c>
      <c r="T31" s="224"/>
      <c r="U31" s="75"/>
      <c r="V31" s="235" t="s">
        <v>51</v>
      </c>
      <c r="W31" s="75"/>
      <c r="X31" s="75"/>
    </row>
    <row r="32" spans="1:24" s="76" customFormat="1" ht="45" customHeight="1" x14ac:dyDescent="0.25">
      <c r="A32" s="214">
        <v>29</v>
      </c>
      <c r="B32" s="214" t="s">
        <v>23</v>
      </c>
      <c r="C32" s="215">
        <v>212500700051</v>
      </c>
      <c r="D32" s="174" t="s">
        <v>255</v>
      </c>
      <c r="E32" s="174" t="s">
        <v>905</v>
      </c>
      <c r="F32" s="216" t="s">
        <v>906</v>
      </c>
      <c r="G32" s="173" t="s">
        <v>279</v>
      </c>
      <c r="H32" s="217">
        <v>37981</v>
      </c>
      <c r="I32" s="218" t="s">
        <v>907</v>
      </c>
      <c r="J32" s="219" t="s">
        <v>908</v>
      </c>
      <c r="K32" s="226">
        <v>52</v>
      </c>
      <c r="L32" s="227">
        <v>76</v>
      </c>
      <c r="M32" s="221">
        <v>893</v>
      </c>
      <c r="N32" s="221" t="s">
        <v>282</v>
      </c>
      <c r="O32" s="222" t="s">
        <v>282</v>
      </c>
      <c r="P32" s="220">
        <v>859</v>
      </c>
      <c r="Q32" s="220">
        <v>4893</v>
      </c>
      <c r="R32" s="226">
        <v>8398051794</v>
      </c>
      <c r="S32" s="232" t="s">
        <v>909</v>
      </c>
      <c r="T32" s="224"/>
      <c r="U32" s="75" t="s">
        <v>35</v>
      </c>
      <c r="W32" s="75"/>
      <c r="X32" s="75"/>
    </row>
    <row r="33" spans="1:24" s="76" customFormat="1" ht="45" customHeight="1" x14ac:dyDescent="0.25">
      <c r="A33" s="214">
        <v>30</v>
      </c>
      <c r="B33" s="214" t="s">
        <v>759</v>
      </c>
      <c r="C33" s="225">
        <v>212500700052</v>
      </c>
      <c r="D33" s="154" t="s">
        <v>910</v>
      </c>
      <c r="E33" s="154" t="s">
        <v>911</v>
      </c>
      <c r="F33" s="184" t="s">
        <v>728</v>
      </c>
      <c r="G33" s="158" t="s">
        <v>279</v>
      </c>
      <c r="H33" s="217">
        <v>36708</v>
      </c>
      <c r="I33" s="218" t="s">
        <v>912</v>
      </c>
      <c r="J33" s="219"/>
      <c r="K33" s="226">
        <v>65.8</v>
      </c>
      <c r="L33" s="227">
        <v>49</v>
      </c>
      <c r="M33" s="221" t="s">
        <v>282</v>
      </c>
      <c r="N33" s="221" t="s">
        <v>282</v>
      </c>
      <c r="O33" s="222">
        <v>560</v>
      </c>
      <c r="P33" s="220" t="s">
        <v>282</v>
      </c>
      <c r="Q33" s="220" t="s">
        <v>102</v>
      </c>
      <c r="R33" s="226">
        <v>9015081499</v>
      </c>
      <c r="S33" s="233" t="s">
        <v>913</v>
      </c>
      <c r="T33" s="224"/>
      <c r="U33" s="75"/>
      <c r="V33" s="235" t="s">
        <v>51</v>
      </c>
      <c r="W33" s="75"/>
      <c r="X33" s="75"/>
    </row>
    <row r="34" spans="1:24" s="76" customFormat="1" ht="45" customHeight="1" x14ac:dyDescent="0.25">
      <c r="A34" s="214">
        <v>31</v>
      </c>
      <c r="B34" s="214" t="s">
        <v>74</v>
      </c>
      <c r="C34" s="215">
        <v>212500700053</v>
      </c>
      <c r="D34" s="174" t="s">
        <v>914</v>
      </c>
      <c r="E34" s="174" t="s">
        <v>915</v>
      </c>
      <c r="F34" s="216" t="s">
        <v>916</v>
      </c>
      <c r="G34" s="173" t="s">
        <v>279</v>
      </c>
      <c r="H34" s="217">
        <v>38265</v>
      </c>
      <c r="I34" s="218" t="s">
        <v>917</v>
      </c>
      <c r="J34" s="219" t="s">
        <v>918</v>
      </c>
      <c r="K34" s="226">
        <v>60.2</v>
      </c>
      <c r="L34" s="227"/>
      <c r="M34" s="221" t="s">
        <v>282</v>
      </c>
      <c r="N34" s="221" t="s">
        <v>282</v>
      </c>
      <c r="O34" s="222" t="s">
        <v>282</v>
      </c>
      <c r="P34" s="220">
        <v>741</v>
      </c>
      <c r="Q34" s="220" t="s">
        <v>32</v>
      </c>
      <c r="R34" s="226">
        <v>9206992299</v>
      </c>
      <c r="S34" s="91" t="s">
        <v>919</v>
      </c>
      <c r="T34" s="224"/>
      <c r="U34" s="75" t="s">
        <v>35</v>
      </c>
      <c r="V34" s="75"/>
      <c r="W34" s="75"/>
      <c r="X34" s="75"/>
    </row>
    <row r="35" spans="1:24" s="76" customFormat="1" ht="45" customHeight="1" x14ac:dyDescent="0.25">
      <c r="A35" s="214">
        <v>32</v>
      </c>
      <c r="B35" s="214" t="s">
        <v>759</v>
      </c>
      <c r="C35" s="225">
        <v>212500700054</v>
      </c>
      <c r="D35" s="154" t="s">
        <v>920</v>
      </c>
      <c r="E35" s="154" t="s">
        <v>921</v>
      </c>
      <c r="F35" s="184" t="s">
        <v>515</v>
      </c>
      <c r="G35" s="158" t="s">
        <v>279</v>
      </c>
      <c r="H35" s="217" t="s">
        <v>922</v>
      </c>
      <c r="I35" s="218" t="s">
        <v>923</v>
      </c>
      <c r="J35" s="219"/>
      <c r="K35" s="226">
        <v>65.14</v>
      </c>
      <c r="L35" s="227"/>
      <c r="M35" s="227">
        <v>1054</v>
      </c>
      <c r="N35" s="227">
        <v>715</v>
      </c>
      <c r="O35" s="228">
        <v>644</v>
      </c>
      <c r="P35" s="226">
        <v>1045</v>
      </c>
      <c r="Q35" s="226"/>
      <c r="R35" s="226">
        <v>8219175453</v>
      </c>
      <c r="S35" s="229" t="s">
        <v>924</v>
      </c>
      <c r="T35" s="224" t="s">
        <v>776</v>
      </c>
      <c r="U35" s="24" t="s">
        <v>777</v>
      </c>
      <c r="V35" s="75"/>
      <c r="W35" s="75"/>
      <c r="X35" s="75"/>
    </row>
    <row r="36" spans="1:24" s="76" customFormat="1" ht="45" customHeight="1" x14ac:dyDescent="0.25">
      <c r="A36" s="214">
        <v>33</v>
      </c>
      <c r="B36" s="214" t="s">
        <v>771</v>
      </c>
      <c r="C36" s="215">
        <v>212500700055</v>
      </c>
      <c r="D36" s="174" t="s">
        <v>925</v>
      </c>
      <c r="E36" s="174" t="s">
        <v>926</v>
      </c>
      <c r="F36" s="216" t="s">
        <v>927</v>
      </c>
      <c r="G36" s="173" t="s">
        <v>279</v>
      </c>
      <c r="H36" s="217" t="s">
        <v>928</v>
      </c>
      <c r="I36" s="218" t="s">
        <v>929</v>
      </c>
      <c r="J36" s="219"/>
      <c r="K36" s="226">
        <v>62.6</v>
      </c>
      <c r="L36" s="227"/>
      <c r="M36" s="227">
        <v>965</v>
      </c>
      <c r="N36" s="227">
        <v>623</v>
      </c>
      <c r="O36" s="228" t="s">
        <v>282</v>
      </c>
      <c r="P36" s="226">
        <v>855</v>
      </c>
      <c r="Q36" s="226">
        <v>4965</v>
      </c>
      <c r="R36" s="226">
        <v>7667517263</v>
      </c>
      <c r="S36" s="232" t="s">
        <v>930</v>
      </c>
      <c r="T36" s="224"/>
      <c r="U36" s="24" t="s">
        <v>777</v>
      </c>
      <c r="V36" s="75"/>
      <c r="W36" s="75"/>
      <c r="X36" s="75"/>
    </row>
    <row r="37" spans="1:24" s="76" customFormat="1" ht="39.75" customHeight="1" x14ac:dyDescent="0.25">
      <c r="A37" s="214">
        <v>34</v>
      </c>
      <c r="B37" s="214" t="s">
        <v>67</v>
      </c>
      <c r="C37" s="215">
        <v>212500700057</v>
      </c>
      <c r="D37" s="174" t="s">
        <v>931</v>
      </c>
      <c r="E37" s="174" t="s">
        <v>932</v>
      </c>
      <c r="F37" s="216" t="s">
        <v>933</v>
      </c>
      <c r="G37" s="173" t="s">
        <v>279</v>
      </c>
      <c r="H37" s="217">
        <v>38346</v>
      </c>
      <c r="I37" s="218" t="s">
        <v>934</v>
      </c>
      <c r="J37" s="219" t="s">
        <v>935</v>
      </c>
      <c r="K37" s="226">
        <v>90</v>
      </c>
      <c r="L37" s="227"/>
      <c r="M37" s="227" t="s">
        <v>282</v>
      </c>
      <c r="N37" s="227" t="s">
        <v>282</v>
      </c>
      <c r="O37" s="228" t="s">
        <v>282</v>
      </c>
      <c r="P37" s="226" t="s">
        <v>282</v>
      </c>
      <c r="Q37" s="226" t="s">
        <v>32</v>
      </c>
      <c r="R37" s="226">
        <v>7027539557</v>
      </c>
      <c r="S37" s="91" t="s">
        <v>936</v>
      </c>
      <c r="T37" s="224"/>
      <c r="U37" s="75"/>
      <c r="V37" s="235" t="s">
        <v>51</v>
      </c>
      <c r="W37" s="75"/>
      <c r="X37" s="75"/>
    </row>
    <row r="38" spans="1:24" s="76" customFormat="1" ht="45" customHeight="1" x14ac:dyDescent="0.25">
      <c r="A38" s="214">
        <v>35</v>
      </c>
      <c r="B38" s="214" t="s">
        <v>74</v>
      </c>
      <c r="C38" s="225">
        <v>212500700058</v>
      </c>
      <c r="D38" s="154" t="s">
        <v>937</v>
      </c>
      <c r="E38" s="154" t="s">
        <v>938</v>
      </c>
      <c r="F38" s="184" t="s">
        <v>857</v>
      </c>
      <c r="G38" s="158" t="s">
        <v>279</v>
      </c>
      <c r="H38" s="217">
        <v>38523</v>
      </c>
      <c r="I38" s="218" t="s">
        <v>939</v>
      </c>
      <c r="J38" s="219" t="s">
        <v>940</v>
      </c>
      <c r="K38" s="226">
        <v>77.599999999999994</v>
      </c>
      <c r="L38" s="227"/>
      <c r="M38" s="227" t="s">
        <v>282</v>
      </c>
      <c r="N38" s="227" t="s">
        <v>282</v>
      </c>
      <c r="O38" s="228" t="s">
        <v>282</v>
      </c>
      <c r="P38" s="226" t="s">
        <v>282</v>
      </c>
      <c r="Q38" s="226" t="s">
        <v>32</v>
      </c>
      <c r="R38" s="226" t="s">
        <v>941</v>
      </c>
      <c r="S38" s="233" t="s">
        <v>942</v>
      </c>
      <c r="T38" s="224"/>
      <c r="U38" s="75"/>
      <c r="V38" s="235" t="s">
        <v>51</v>
      </c>
      <c r="W38" s="75"/>
      <c r="X38" s="75"/>
    </row>
    <row r="39" spans="1:24" s="76" customFormat="1" ht="45" customHeight="1" x14ac:dyDescent="0.25">
      <c r="A39" s="214">
        <v>36</v>
      </c>
      <c r="B39" s="214" t="s">
        <v>23</v>
      </c>
      <c r="C39" s="215">
        <v>212500700059</v>
      </c>
      <c r="D39" s="174" t="s">
        <v>943</v>
      </c>
      <c r="E39" s="174" t="s">
        <v>944</v>
      </c>
      <c r="F39" s="216" t="s">
        <v>945</v>
      </c>
      <c r="G39" s="173" t="s">
        <v>279</v>
      </c>
      <c r="H39" s="217">
        <v>38700</v>
      </c>
      <c r="I39" s="218" t="s">
        <v>946</v>
      </c>
      <c r="J39" s="219" t="s">
        <v>947</v>
      </c>
      <c r="K39" s="226">
        <v>98.6</v>
      </c>
      <c r="L39" s="227"/>
      <c r="M39" s="227" t="s">
        <v>282</v>
      </c>
      <c r="N39" s="227" t="s">
        <v>282</v>
      </c>
      <c r="O39" s="228" t="s">
        <v>282</v>
      </c>
      <c r="P39" s="236">
        <v>797</v>
      </c>
      <c r="Q39" s="236" t="s">
        <v>32</v>
      </c>
      <c r="R39" s="226">
        <v>9996951060</v>
      </c>
      <c r="S39" s="233" t="s">
        <v>948</v>
      </c>
      <c r="T39" s="224"/>
      <c r="U39" s="75"/>
      <c r="V39" s="235" t="s">
        <v>51</v>
      </c>
      <c r="W39" s="75"/>
      <c r="X39" s="75"/>
    </row>
    <row r="40" spans="1:24" ht="35.1" customHeight="1" x14ac:dyDescent="0.25">
      <c r="A40" s="214">
        <v>37</v>
      </c>
      <c r="B40" s="237" t="s">
        <v>23</v>
      </c>
      <c r="C40" s="238">
        <v>212500722003</v>
      </c>
      <c r="D40" s="239" t="s">
        <v>949</v>
      </c>
      <c r="E40" s="240" t="s">
        <v>950</v>
      </c>
      <c r="F40" s="241" t="s">
        <v>951</v>
      </c>
      <c r="G40" s="242" t="s">
        <v>279</v>
      </c>
      <c r="H40" s="243" t="s">
        <v>952</v>
      </c>
      <c r="I40" s="244" t="s">
        <v>953</v>
      </c>
      <c r="J40" s="245" t="s">
        <v>954</v>
      </c>
      <c r="K40" s="246">
        <v>71</v>
      </c>
      <c r="L40" s="247">
        <v>65</v>
      </c>
      <c r="M40" s="248"/>
      <c r="N40" s="247">
        <v>972</v>
      </c>
      <c r="O40" s="249">
        <v>831</v>
      </c>
      <c r="P40" s="249">
        <v>1145</v>
      </c>
      <c r="Q40" s="250"/>
      <c r="R40" s="251">
        <v>8396025985</v>
      </c>
      <c r="S40" s="233" t="s">
        <v>955</v>
      </c>
      <c r="T40" s="252" t="s">
        <v>776</v>
      </c>
      <c r="U40" s="21"/>
      <c r="V40" s="21"/>
      <c r="W40" s="21"/>
      <c r="X40" s="21"/>
    </row>
    <row r="41" spans="1:24" s="105" customFormat="1" ht="35.1" customHeight="1" x14ac:dyDescent="0.25">
      <c r="A41" s="214">
        <v>38</v>
      </c>
      <c r="B41" s="237" t="s">
        <v>74</v>
      </c>
      <c r="C41" s="238">
        <v>212500722005</v>
      </c>
      <c r="D41" s="239" t="s">
        <v>118</v>
      </c>
      <c r="E41" s="240" t="s">
        <v>956</v>
      </c>
      <c r="F41" s="241" t="s">
        <v>386</v>
      </c>
      <c r="G41" s="242" t="s">
        <v>279</v>
      </c>
      <c r="H41" s="253" t="s">
        <v>957</v>
      </c>
      <c r="I41" s="244" t="s">
        <v>958</v>
      </c>
      <c r="J41" s="254"/>
      <c r="K41" s="226">
        <v>70.2</v>
      </c>
      <c r="L41" s="247">
        <v>70.8</v>
      </c>
      <c r="M41" s="248"/>
      <c r="N41" s="247" t="s">
        <v>282</v>
      </c>
      <c r="O41" s="249" t="s">
        <v>282</v>
      </c>
      <c r="P41" s="249" t="s">
        <v>282</v>
      </c>
      <c r="Q41" s="250" t="s">
        <v>102</v>
      </c>
      <c r="R41" s="251">
        <v>6205292657</v>
      </c>
      <c r="S41" s="233" t="s">
        <v>959</v>
      </c>
      <c r="T41" s="252"/>
      <c r="U41" s="21"/>
      <c r="V41" s="235" t="s">
        <v>51</v>
      </c>
      <c r="W41" s="21"/>
      <c r="X41" s="21"/>
    </row>
    <row r="42" spans="1:24" s="105" customFormat="1" ht="46.5" customHeight="1" x14ac:dyDescent="0.25">
      <c r="A42" s="203" t="s">
        <v>261</v>
      </c>
      <c r="B42" s="117" t="s">
        <v>643</v>
      </c>
      <c r="C42" s="204" t="s">
        <v>262</v>
      </c>
      <c r="D42" s="203" t="s">
        <v>263</v>
      </c>
      <c r="E42" s="203" t="s">
        <v>264</v>
      </c>
      <c r="F42" s="205" t="s">
        <v>265</v>
      </c>
      <c r="G42" s="206"/>
      <c r="H42" s="207" t="s">
        <v>6</v>
      </c>
      <c r="I42" s="208" t="s">
        <v>8</v>
      </c>
      <c r="J42" s="209" t="s">
        <v>9</v>
      </c>
      <c r="K42" s="210" t="s">
        <v>10</v>
      </c>
      <c r="L42" s="211" t="s">
        <v>11</v>
      </c>
      <c r="M42" s="211" t="s">
        <v>755</v>
      </c>
      <c r="N42" s="211" t="s">
        <v>756</v>
      </c>
      <c r="O42" s="212" t="s">
        <v>757</v>
      </c>
      <c r="P42" s="212" t="s">
        <v>758</v>
      </c>
      <c r="Q42" s="212" t="s">
        <v>271</v>
      </c>
      <c r="R42" s="211" t="s">
        <v>7</v>
      </c>
      <c r="S42" s="205" t="s">
        <v>647</v>
      </c>
      <c r="T42" s="252"/>
      <c r="U42" s="21"/>
      <c r="V42" s="21"/>
      <c r="W42" s="21"/>
      <c r="X42" s="21"/>
    </row>
    <row r="43" spans="1:24" s="105" customFormat="1" ht="35.1" customHeight="1" x14ac:dyDescent="0.25">
      <c r="A43" s="214">
        <v>39</v>
      </c>
      <c r="B43" s="237" t="s">
        <v>74</v>
      </c>
      <c r="C43" s="238">
        <v>212500722006</v>
      </c>
      <c r="D43" s="239" t="s">
        <v>118</v>
      </c>
      <c r="E43" s="255" t="s">
        <v>960</v>
      </c>
      <c r="F43" s="256" t="s">
        <v>481</v>
      </c>
      <c r="G43" s="257" t="s">
        <v>279</v>
      </c>
      <c r="H43" s="253" t="s">
        <v>961</v>
      </c>
      <c r="I43" s="244" t="s">
        <v>962</v>
      </c>
      <c r="J43" s="254" t="s">
        <v>963</v>
      </c>
      <c r="K43" s="226">
        <v>69.2</v>
      </c>
      <c r="L43" s="247">
        <v>69.2</v>
      </c>
      <c r="M43" s="258"/>
      <c r="N43" s="247" t="s">
        <v>282</v>
      </c>
      <c r="O43" s="249">
        <v>639</v>
      </c>
      <c r="P43" s="249">
        <v>578</v>
      </c>
      <c r="Q43" s="250" t="s">
        <v>218</v>
      </c>
      <c r="R43" s="251">
        <v>9518097387</v>
      </c>
      <c r="S43" s="233" t="s">
        <v>964</v>
      </c>
      <c r="T43" s="252"/>
      <c r="U43" s="21"/>
      <c r="V43" s="235" t="s">
        <v>51</v>
      </c>
      <c r="W43" s="21"/>
      <c r="X43" s="21"/>
    </row>
    <row r="44" spans="1:24" s="105" customFormat="1" ht="35.1" customHeight="1" x14ac:dyDescent="0.25">
      <c r="A44" s="214">
        <v>40</v>
      </c>
      <c r="B44" s="237" t="s">
        <v>23</v>
      </c>
      <c r="C44" s="238">
        <v>212500722007</v>
      </c>
      <c r="D44" s="239" t="s">
        <v>965</v>
      </c>
      <c r="E44" s="240" t="s">
        <v>356</v>
      </c>
      <c r="F44" s="241" t="s">
        <v>966</v>
      </c>
      <c r="G44" s="242" t="s">
        <v>279</v>
      </c>
      <c r="H44" s="253" t="s">
        <v>967</v>
      </c>
      <c r="I44" s="244" t="s">
        <v>968</v>
      </c>
      <c r="J44" s="254" t="s">
        <v>969</v>
      </c>
      <c r="K44" s="226">
        <v>61.5</v>
      </c>
      <c r="L44" s="247">
        <v>68.5</v>
      </c>
      <c r="M44" s="258"/>
      <c r="N44" s="249">
        <v>693</v>
      </c>
      <c r="O44" s="249">
        <v>649</v>
      </c>
      <c r="P44" s="249">
        <v>871</v>
      </c>
      <c r="Q44" s="250" t="s">
        <v>57</v>
      </c>
      <c r="R44" s="251">
        <v>9034571924</v>
      </c>
      <c r="S44" s="233" t="s">
        <v>970</v>
      </c>
      <c r="T44" s="252" t="s">
        <v>776</v>
      </c>
      <c r="U44" s="75" t="s">
        <v>35</v>
      </c>
      <c r="V44" s="21"/>
      <c r="W44" s="21"/>
      <c r="X44" s="21"/>
    </row>
    <row r="45" spans="1:24" s="105" customFormat="1" ht="35.1" customHeight="1" x14ac:dyDescent="0.25">
      <c r="A45" s="214">
        <v>41</v>
      </c>
      <c r="B45" s="237" t="s">
        <v>23</v>
      </c>
      <c r="C45" s="238">
        <v>212500722008</v>
      </c>
      <c r="D45" s="239" t="s">
        <v>971</v>
      </c>
      <c r="E45" s="255" t="s">
        <v>972</v>
      </c>
      <c r="F45" s="256" t="s">
        <v>515</v>
      </c>
      <c r="G45" s="257" t="s">
        <v>279</v>
      </c>
      <c r="H45" s="243">
        <v>37898</v>
      </c>
      <c r="I45" s="244" t="s">
        <v>973</v>
      </c>
      <c r="J45" s="245"/>
      <c r="K45" s="226">
        <v>56.2</v>
      </c>
      <c r="L45" s="247">
        <v>56.2</v>
      </c>
      <c r="M45" s="258"/>
      <c r="N45" s="247" t="s">
        <v>526</v>
      </c>
      <c r="O45" s="249">
        <v>570</v>
      </c>
      <c r="P45" s="249">
        <v>818</v>
      </c>
      <c r="Q45" s="250"/>
      <c r="R45" s="251" t="s">
        <v>974</v>
      </c>
      <c r="S45" s="233" t="s">
        <v>975</v>
      </c>
      <c r="T45" s="252" t="s">
        <v>776</v>
      </c>
      <c r="U45" s="75" t="s">
        <v>35</v>
      </c>
      <c r="V45" s="21"/>
      <c r="W45" s="21"/>
      <c r="X45" s="21"/>
    </row>
    <row r="46" spans="1:24" s="105" customFormat="1" ht="35.1" customHeight="1" x14ac:dyDescent="0.25">
      <c r="A46" s="214">
        <v>42</v>
      </c>
      <c r="B46" s="237" t="s">
        <v>23</v>
      </c>
      <c r="C46" s="238">
        <v>212500722009</v>
      </c>
      <c r="D46" s="259" t="s">
        <v>976</v>
      </c>
      <c r="E46" s="240" t="s">
        <v>977</v>
      </c>
      <c r="F46" s="241" t="s">
        <v>978</v>
      </c>
      <c r="G46" s="242" t="s">
        <v>279</v>
      </c>
      <c r="H46" s="253" t="s">
        <v>957</v>
      </c>
      <c r="I46" s="244" t="s">
        <v>979</v>
      </c>
      <c r="J46" s="254"/>
      <c r="K46" s="226">
        <v>59.8</v>
      </c>
      <c r="L46" s="247">
        <v>60</v>
      </c>
      <c r="M46" s="258"/>
      <c r="N46" s="247">
        <v>691</v>
      </c>
      <c r="O46" s="249">
        <v>678</v>
      </c>
      <c r="P46" s="249">
        <v>875</v>
      </c>
      <c r="Q46" s="250"/>
      <c r="R46" s="251">
        <v>9636468082</v>
      </c>
      <c r="S46" s="233" t="s">
        <v>980</v>
      </c>
      <c r="T46" s="252" t="s">
        <v>776</v>
      </c>
      <c r="U46" s="75" t="s">
        <v>35</v>
      </c>
      <c r="V46" s="21"/>
      <c r="W46" s="21"/>
      <c r="X46" s="21"/>
    </row>
    <row r="47" spans="1:24" s="105" customFormat="1" ht="35.1" customHeight="1" x14ac:dyDescent="0.25">
      <c r="A47" s="214">
        <v>43</v>
      </c>
      <c r="B47" s="237" t="s">
        <v>67</v>
      </c>
      <c r="C47" s="238">
        <v>212500722010</v>
      </c>
      <c r="D47" s="239" t="s">
        <v>981</v>
      </c>
      <c r="E47" s="255" t="s">
        <v>982</v>
      </c>
      <c r="F47" s="256" t="s">
        <v>983</v>
      </c>
      <c r="G47" s="257" t="s">
        <v>279</v>
      </c>
      <c r="H47" s="253" t="s">
        <v>984</v>
      </c>
      <c r="I47" s="244" t="s">
        <v>985</v>
      </c>
      <c r="J47" s="254"/>
      <c r="K47" s="226">
        <v>54.4</v>
      </c>
      <c r="L47" s="247">
        <v>45.33</v>
      </c>
      <c r="M47" s="258"/>
      <c r="N47" s="247" t="s">
        <v>282</v>
      </c>
      <c r="O47" s="249" t="s">
        <v>282</v>
      </c>
      <c r="P47" s="249" t="s">
        <v>42</v>
      </c>
      <c r="Q47" s="250" t="s">
        <v>221</v>
      </c>
      <c r="R47" s="251">
        <v>7493858001</v>
      </c>
      <c r="S47" s="233" t="s">
        <v>986</v>
      </c>
      <c r="T47" s="252"/>
      <c r="U47" s="75" t="s">
        <v>35</v>
      </c>
      <c r="V47" s="21"/>
      <c r="W47" s="21"/>
      <c r="X47" s="21"/>
    </row>
    <row r="48" spans="1:24" s="105" customFormat="1" ht="35.1" customHeight="1" x14ac:dyDescent="0.25">
      <c r="A48" s="175">
        <v>44</v>
      </c>
      <c r="B48" s="260" t="s">
        <v>23</v>
      </c>
      <c r="C48" s="261">
        <v>212500722011</v>
      </c>
      <c r="D48" s="239" t="s">
        <v>987</v>
      </c>
      <c r="E48" s="240" t="s">
        <v>988</v>
      </c>
      <c r="F48" s="241" t="s">
        <v>989</v>
      </c>
      <c r="G48" s="242" t="s">
        <v>279</v>
      </c>
      <c r="H48" s="253" t="s">
        <v>990</v>
      </c>
      <c r="I48" s="244" t="s">
        <v>991</v>
      </c>
      <c r="J48" s="254"/>
      <c r="K48" s="226">
        <v>63.5</v>
      </c>
      <c r="L48" s="247">
        <v>65</v>
      </c>
      <c r="M48" s="258"/>
      <c r="N48" s="247">
        <v>713</v>
      </c>
      <c r="O48" s="249" t="s">
        <v>282</v>
      </c>
      <c r="P48" s="249" t="s">
        <v>218</v>
      </c>
      <c r="Q48" s="250" t="s">
        <v>57</v>
      </c>
      <c r="R48" s="251">
        <v>8580577379</v>
      </c>
      <c r="S48" s="233" t="s">
        <v>992</v>
      </c>
      <c r="T48" s="252"/>
      <c r="U48" s="75" t="s">
        <v>35</v>
      </c>
      <c r="V48" s="21"/>
      <c r="W48" s="21"/>
      <c r="X48" s="21"/>
    </row>
    <row r="49" spans="1:23" s="105" customFormat="1" ht="35.1" customHeight="1" x14ac:dyDescent="0.25">
      <c r="A49" s="175">
        <v>45</v>
      </c>
      <c r="B49" s="260" t="s">
        <v>23</v>
      </c>
      <c r="C49" s="262">
        <v>212500722012</v>
      </c>
      <c r="D49" s="239" t="s">
        <v>993</v>
      </c>
      <c r="E49" s="255" t="s">
        <v>994</v>
      </c>
      <c r="F49" s="256" t="s">
        <v>829</v>
      </c>
      <c r="G49" s="257" t="s">
        <v>279</v>
      </c>
      <c r="H49" s="253" t="s">
        <v>995</v>
      </c>
      <c r="I49" s="244" t="s">
        <v>996</v>
      </c>
      <c r="J49" s="254"/>
      <c r="K49" s="226">
        <v>84.38</v>
      </c>
      <c r="L49" s="247">
        <v>84</v>
      </c>
      <c r="M49" s="258"/>
      <c r="N49" s="247">
        <v>933</v>
      </c>
      <c r="O49" s="249">
        <v>73.5</v>
      </c>
      <c r="P49" s="249">
        <v>1133</v>
      </c>
      <c r="Q49" s="250"/>
      <c r="R49" s="251" t="s">
        <v>997</v>
      </c>
      <c r="S49" s="233" t="s">
        <v>998</v>
      </c>
      <c r="T49" s="263" t="s">
        <v>776</v>
      </c>
      <c r="U49" s="24" t="s">
        <v>777</v>
      </c>
      <c r="V49" s="21"/>
      <c r="W49" s="264"/>
    </row>
    <row r="51" spans="1:23" s="105" customFormat="1" x14ac:dyDescent="0.25">
      <c r="A51" s="265"/>
      <c r="B51" s="265"/>
      <c r="C51" s="266"/>
      <c r="D51" s="267"/>
      <c r="E51" s="267"/>
      <c r="F51" s="267"/>
      <c r="G51" s="267"/>
      <c r="H51" s="267"/>
      <c r="I51" s="268"/>
      <c r="J51" s="267"/>
      <c r="K51" s="267"/>
      <c r="L51" s="267"/>
      <c r="M51" s="267"/>
      <c r="N51" s="267"/>
      <c r="O51" s="269"/>
      <c r="P51" s="269"/>
      <c r="Q51" s="269"/>
      <c r="R51" s="267"/>
      <c r="S51" s="267"/>
    </row>
    <row r="53" spans="1:23" s="105" customFormat="1" x14ac:dyDescent="0.25">
      <c r="A53" s="265"/>
      <c r="B53" s="265"/>
      <c r="C53" s="266"/>
      <c r="D53" s="267"/>
      <c r="E53" s="267"/>
      <c r="F53" s="267"/>
      <c r="G53" s="267"/>
      <c r="H53" s="267"/>
      <c r="I53" s="268"/>
      <c r="J53" s="267"/>
      <c r="K53" s="267"/>
      <c r="L53" s="267"/>
      <c r="M53" s="267"/>
      <c r="N53" s="267"/>
      <c r="O53" s="269"/>
      <c r="P53" s="269"/>
      <c r="Q53" s="269"/>
      <c r="R53" s="267"/>
      <c r="S53" s="267"/>
    </row>
    <row r="54" spans="1:23" s="105" customFormat="1" x14ac:dyDescent="0.25">
      <c r="A54" s="265"/>
      <c r="B54" s="265"/>
      <c r="C54" s="267"/>
      <c r="D54" s="267"/>
      <c r="E54" s="267"/>
      <c r="F54" s="267"/>
      <c r="G54" s="267"/>
      <c r="H54" s="267"/>
      <c r="I54" s="268"/>
      <c r="J54" s="267"/>
      <c r="K54" s="267"/>
      <c r="L54" s="267"/>
      <c r="M54" s="267"/>
      <c r="N54" s="267"/>
      <c r="O54" s="269"/>
      <c r="P54" s="269"/>
      <c r="Q54" s="269"/>
      <c r="R54" s="267"/>
      <c r="S54" s="267"/>
    </row>
    <row r="62" spans="1:23" s="267" customFormat="1" x14ac:dyDescent="0.25">
      <c r="A62" s="265"/>
      <c r="B62" s="265"/>
      <c r="C62" s="266"/>
      <c r="I62" s="268"/>
      <c r="O62" s="269"/>
      <c r="P62" s="269"/>
      <c r="Q62" s="269"/>
      <c r="T62" s="105"/>
    </row>
    <row r="64" spans="1:23" s="267" customFormat="1" x14ac:dyDescent="0.25">
      <c r="A64" s="265"/>
      <c r="B64" s="265"/>
      <c r="C64" s="266"/>
      <c r="I64" s="268"/>
      <c r="O64" s="269"/>
      <c r="P64" s="269"/>
      <c r="Q64" s="269"/>
      <c r="T64" s="105"/>
    </row>
    <row r="65" spans="1:20" s="267" customFormat="1" x14ac:dyDescent="0.25">
      <c r="A65" s="265"/>
      <c r="B65" s="265"/>
      <c r="I65" s="268"/>
      <c r="O65" s="269"/>
      <c r="P65" s="269"/>
      <c r="Q65" s="269"/>
      <c r="T65" s="105"/>
    </row>
    <row r="67" spans="1:20" s="267" customFormat="1" x14ac:dyDescent="0.25">
      <c r="A67" s="265"/>
      <c r="B67" s="265"/>
      <c r="I67" s="268"/>
      <c r="O67" s="269"/>
      <c r="P67" s="269"/>
      <c r="Q67" s="269"/>
      <c r="T67" s="105"/>
    </row>
    <row r="73" spans="1:20" s="267" customFormat="1" x14ac:dyDescent="0.25">
      <c r="A73" s="265"/>
      <c r="B73" s="265"/>
      <c r="C73" s="266"/>
      <c r="I73" s="268"/>
      <c r="O73" s="269"/>
      <c r="P73" s="269"/>
      <c r="Q73" s="269"/>
      <c r="T73" s="105"/>
    </row>
    <row r="76" spans="1:20" s="267" customFormat="1" x14ac:dyDescent="0.25">
      <c r="A76" s="265"/>
      <c r="B76" s="265"/>
      <c r="I76" s="268"/>
      <c r="O76" s="269"/>
      <c r="P76" s="269"/>
      <c r="Q76" s="269"/>
      <c r="T76" s="105"/>
    </row>
    <row r="77" spans="1:20" s="267" customFormat="1" x14ac:dyDescent="0.25">
      <c r="A77" s="270"/>
      <c r="B77" s="270"/>
      <c r="C77" s="271"/>
      <c r="I77" s="268"/>
      <c r="O77" s="269"/>
      <c r="P77" s="269"/>
      <c r="Q77" s="269"/>
      <c r="T77" s="105"/>
    </row>
    <row r="80" spans="1:20" s="267" customFormat="1" x14ac:dyDescent="0.25">
      <c r="A80" s="270"/>
      <c r="B80" s="270"/>
      <c r="I80" s="268"/>
      <c r="O80" s="269"/>
      <c r="P80" s="269"/>
      <c r="Q80" s="269"/>
      <c r="T80" s="105"/>
    </row>
    <row r="86" spans="1:20" s="267" customFormat="1" x14ac:dyDescent="0.25">
      <c r="A86" s="265"/>
      <c r="B86" s="265"/>
      <c r="C86" s="266"/>
      <c r="I86" s="268"/>
      <c r="O86" s="269"/>
      <c r="P86" s="269"/>
      <c r="Q86" s="269"/>
      <c r="T86" s="105"/>
    </row>
    <row r="88" spans="1:20" s="267" customFormat="1" x14ac:dyDescent="0.25">
      <c r="A88" s="265"/>
      <c r="B88" s="265"/>
      <c r="C88" s="266"/>
      <c r="I88" s="268"/>
      <c r="O88" s="269"/>
      <c r="P88" s="269"/>
      <c r="Q88" s="269"/>
      <c r="T88" s="105"/>
    </row>
    <row r="89" spans="1:20" s="267" customFormat="1" x14ac:dyDescent="0.25">
      <c r="A89" s="265"/>
      <c r="B89" s="265"/>
      <c r="I89" s="268"/>
      <c r="O89" s="269"/>
      <c r="P89" s="269"/>
      <c r="Q89" s="269"/>
      <c r="T89" s="105"/>
    </row>
    <row r="91" spans="1:20" s="267" customFormat="1" x14ac:dyDescent="0.25">
      <c r="A91" s="265"/>
      <c r="B91" s="265"/>
      <c r="I91" s="268"/>
      <c r="O91" s="269"/>
      <c r="P91" s="269"/>
      <c r="Q91" s="269"/>
      <c r="T91" s="105"/>
    </row>
    <row r="97" spans="1:20" s="267" customFormat="1" x14ac:dyDescent="0.25">
      <c r="A97" s="265"/>
      <c r="B97" s="265"/>
      <c r="C97" s="266"/>
      <c r="I97" s="268"/>
      <c r="O97" s="269"/>
      <c r="P97" s="269"/>
      <c r="Q97" s="269"/>
      <c r="T97" s="105"/>
    </row>
    <row r="100" spans="1:20" s="267" customFormat="1" x14ac:dyDescent="0.25">
      <c r="A100" s="265"/>
      <c r="B100" s="265"/>
      <c r="I100" s="268"/>
      <c r="O100" s="269"/>
      <c r="P100" s="269"/>
      <c r="Q100" s="269"/>
      <c r="T100" s="105"/>
    </row>
    <row r="110" spans="1:20" s="267" customFormat="1" x14ac:dyDescent="0.25">
      <c r="A110" s="265"/>
      <c r="B110" s="265"/>
      <c r="C110" s="266"/>
      <c r="I110" s="268"/>
      <c r="O110" s="269"/>
      <c r="P110" s="269"/>
      <c r="Q110" s="269"/>
      <c r="T110" s="105"/>
    </row>
    <row r="112" spans="1:20" s="267" customFormat="1" x14ac:dyDescent="0.25">
      <c r="A112" s="265"/>
      <c r="B112" s="265"/>
      <c r="C112" s="266"/>
      <c r="I112" s="268"/>
      <c r="O112" s="269"/>
      <c r="P112" s="269"/>
      <c r="Q112" s="269"/>
      <c r="T112" s="105"/>
    </row>
    <row r="113" spans="1:20" s="267" customFormat="1" x14ac:dyDescent="0.25">
      <c r="A113" s="265"/>
      <c r="B113" s="265"/>
      <c r="I113" s="268"/>
      <c r="O113" s="269"/>
      <c r="P113" s="269"/>
      <c r="Q113" s="269"/>
      <c r="T113" s="105"/>
    </row>
    <row r="115" spans="1:20" s="267" customFormat="1" x14ac:dyDescent="0.25">
      <c r="A115" s="265"/>
      <c r="B115" s="265"/>
      <c r="I115" s="268"/>
      <c r="O115" s="269"/>
      <c r="P115" s="269"/>
      <c r="Q115" s="269"/>
      <c r="T115" s="105"/>
    </row>
    <row r="121" spans="1:20" s="267" customFormat="1" x14ac:dyDescent="0.25">
      <c r="A121" s="265"/>
      <c r="B121" s="265"/>
      <c r="C121" s="266"/>
      <c r="I121" s="268"/>
      <c r="O121" s="269"/>
      <c r="P121" s="269"/>
      <c r="Q121" s="269"/>
      <c r="T121" s="105"/>
    </row>
    <row r="124" spans="1:20" s="267" customFormat="1" x14ac:dyDescent="0.25">
      <c r="A124" s="265"/>
      <c r="B124" s="265"/>
      <c r="I124" s="268"/>
      <c r="O124" s="269"/>
      <c r="P124" s="269"/>
      <c r="Q124" s="269"/>
      <c r="T124" s="105"/>
    </row>
    <row r="134" spans="1:20" s="267" customFormat="1" x14ac:dyDescent="0.25">
      <c r="A134" s="265"/>
      <c r="B134" s="265"/>
      <c r="C134" s="266"/>
      <c r="I134" s="268"/>
      <c r="O134" s="269"/>
      <c r="P134" s="269"/>
      <c r="Q134" s="269"/>
      <c r="T134" s="105"/>
    </row>
    <row r="136" spans="1:20" s="267" customFormat="1" x14ac:dyDescent="0.25">
      <c r="A136" s="265"/>
      <c r="B136" s="265"/>
      <c r="C136" s="266"/>
      <c r="I136" s="268"/>
      <c r="O136" s="269"/>
      <c r="P136" s="269"/>
      <c r="Q136" s="269"/>
      <c r="T136" s="105"/>
    </row>
    <row r="137" spans="1:20" s="267" customFormat="1" x14ac:dyDescent="0.25">
      <c r="A137" s="265"/>
      <c r="B137" s="265"/>
      <c r="I137" s="268"/>
      <c r="O137" s="269"/>
      <c r="P137" s="269"/>
      <c r="Q137" s="269"/>
      <c r="T137" s="105"/>
    </row>
    <row r="139" spans="1:20" s="267" customFormat="1" x14ac:dyDescent="0.25">
      <c r="A139" s="265"/>
      <c r="B139" s="265"/>
      <c r="I139" s="268"/>
      <c r="O139" s="269"/>
      <c r="P139" s="269"/>
      <c r="Q139" s="269"/>
      <c r="T139" s="105"/>
    </row>
    <row r="141" spans="1:20" s="267" customFormat="1" x14ac:dyDescent="0.25">
      <c r="A141" s="114" t="s">
        <v>999</v>
      </c>
      <c r="B141" s="114"/>
      <c r="I141" s="268"/>
      <c r="O141" s="269"/>
      <c r="P141" s="269"/>
      <c r="Q141" s="269"/>
      <c r="T141" s="105"/>
    </row>
    <row r="142" spans="1:20" s="267" customFormat="1" x14ac:dyDescent="0.25">
      <c r="A142" s="114">
        <v>18</v>
      </c>
      <c r="B142" s="114"/>
      <c r="I142" s="268"/>
      <c r="O142" s="269"/>
      <c r="P142" s="269"/>
      <c r="Q142" s="269"/>
      <c r="T142" s="105"/>
    </row>
    <row r="143" spans="1:20" s="267" customFormat="1" x14ac:dyDescent="0.25">
      <c r="A143" s="114" t="s">
        <v>1000</v>
      </c>
      <c r="B143" s="114"/>
      <c r="I143" s="268"/>
      <c r="O143" s="269"/>
      <c r="P143" s="269"/>
      <c r="Q143" s="269"/>
      <c r="T143" s="105"/>
    </row>
  </sheetData>
  <mergeCells count="1">
    <mergeCell ref="A1:S1"/>
  </mergeCells>
  <hyperlinks>
    <hyperlink ref="S4" r:id="rId1"/>
    <hyperlink ref="S3" r:id="rId2"/>
    <hyperlink ref="S5" r:id="rId3"/>
    <hyperlink ref="S6" r:id="rId4"/>
    <hyperlink ref="S8" r:id="rId5"/>
    <hyperlink ref="S9" r:id="rId6"/>
    <hyperlink ref="S12" r:id="rId7"/>
    <hyperlink ref="S13" r:id="rId8"/>
    <hyperlink ref="S14" r:id="rId9"/>
    <hyperlink ref="S15" r:id="rId10"/>
    <hyperlink ref="S18" r:id="rId11"/>
    <hyperlink ref="S19" r:id="rId12"/>
    <hyperlink ref="S20" r:id="rId13"/>
    <hyperlink ref="S25" r:id="rId14"/>
    <hyperlink ref="S26" r:id="rId15"/>
    <hyperlink ref="S29" r:id="rId16"/>
    <hyperlink ref="S32" r:id="rId17"/>
    <hyperlink ref="S34" r:id="rId18"/>
    <hyperlink ref="S35" r:id="rId19"/>
    <hyperlink ref="S36" r:id="rId20"/>
    <hyperlink ref="S37" r:id="rId21"/>
  </hyperlinks>
  <pageMargins left="0.43307086614173229" right="0.23622047244094491" top="0.4" bottom="0.26" header="0.3" footer="0.35"/>
  <pageSetup scale="60" orientation="landscape" r:id="rId22"/>
  <rowBreaks count="1" manualBreakCount="1">
    <brk id="41" max="16383" man="1"/>
  </rowBreaks>
  <colBreaks count="1" manualBreakCount="1">
    <brk id="1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2"/>
  <sheetViews>
    <sheetView showGridLines="0" topLeftCell="H1" zoomScaleNormal="100" workbookViewId="0">
      <selection activeCell="V11" sqref="V11"/>
    </sheetView>
  </sheetViews>
  <sheetFormatPr defaultRowHeight="15" x14ac:dyDescent="0.25"/>
  <cols>
    <col min="1" max="2" width="7" customWidth="1"/>
    <col min="3" max="4" width="13.85546875" customWidth="1"/>
    <col min="5" max="5" width="13" customWidth="1"/>
    <col min="6" max="6" width="10.42578125" customWidth="1"/>
    <col min="7" max="7" width="6.5703125" style="114" customWidth="1"/>
    <col min="8" max="8" width="10.7109375" customWidth="1"/>
    <col min="9" max="9" width="12.85546875" style="201" customWidth="1"/>
    <col min="10" max="10" width="9.42578125" style="53" customWidth="1"/>
    <col min="11" max="11" width="6.85546875" customWidth="1"/>
    <col min="12" max="14" width="8.5703125" customWidth="1"/>
    <col min="15" max="16" width="6.7109375" customWidth="1"/>
    <col min="17" max="17" width="6.7109375" style="202" customWidth="1"/>
    <col min="18" max="18" width="25.85546875" style="53" customWidth="1"/>
    <col min="19" max="19" width="12.5703125" customWidth="1"/>
    <col min="20" max="20" width="29.7109375" style="53" customWidth="1"/>
    <col min="22" max="22" width="10" customWidth="1"/>
    <col min="23" max="23" width="10.28515625" customWidth="1"/>
    <col min="24" max="24" width="23.140625" customWidth="1"/>
  </cols>
  <sheetData>
    <row r="1" spans="1:25" ht="42.75" customHeight="1" x14ac:dyDescent="0.25">
      <c r="A1" s="55" t="s">
        <v>642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5" s="130" customFormat="1" ht="64.5" customHeight="1" x14ac:dyDescent="0.25">
      <c r="A2" s="116" t="s">
        <v>261</v>
      </c>
      <c r="B2" s="117" t="s">
        <v>643</v>
      </c>
      <c r="C2" s="118" t="s">
        <v>262</v>
      </c>
      <c r="D2" s="119" t="s">
        <v>263</v>
      </c>
      <c r="E2" s="119" t="s">
        <v>264</v>
      </c>
      <c r="F2" s="119" t="s">
        <v>265</v>
      </c>
      <c r="G2" s="120" t="s">
        <v>266</v>
      </c>
      <c r="H2" s="121" t="s">
        <v>6</v>
      </c>
      <c r="I2" s="122" t="s">
        <v>8</v>
      </c>
      <c r="J2" s="123" t="s">
        <v>9</v>
      </c>
      <c r="K2" s="124" t="s">
        <v>10</v>
      </c>
      <c r="L2" s="125" t="s">
        <v>11</v>
      </c>
      <c r="M2" s="125" t="s">
        <v>644</v>
      </c>
      <c r="N2" s="125" t="s">
        <v>13</v>
      </c>
      <c r="O2" s="126" t="s">
        <v>14</v>
      </c>
      <c r="P2" s="126" t="s">
        <v>270</v>
      </c>
      <c r="Q2" s="127" t="s">
        <v>645</v>
      </c>
      <c r="R2" s="128" t="s">
        <v>272</v>
      </c>
      <c r="S2" s="125" t="s">
        <v>646</v>
      </c>
      <c r="T2" s="129" t="s">
        <v>647</v>
      </c>
      <c r="U2" s="8" t="s">
        <v>18</v>
      </c>
      <c r="V2" s="8" t="s">
        <v>19</v>
      </c>
      <c r="W2" s="8" t="s">
        <v>20</v>
      </c>
      <c r="X2" s="8" t="s">
        <v>21</v>
      </c>
      <c r="Y2" s="8" t="s">
        <v>22</v>
      </c>
    </row>
    <row r="3" spans="1:25" s="76" customFormat="1" ht="34.5" customHeight="1" x14ac:dyDescent="0.25">
      <c r="A3" s="131">
        <v>1</v>
      </c>
      <c r="B3" s="131" t="s">
        <v>74</v>
      </c>
      <c r="C3" s="132">
        <v>212501000003</v>
      </c>
      <c r="D3" s="133" t="s">
        <v>648</v>
      </c>
      <c r="E3" s="133" t="s">
        <v>649</v>
      </c>
      <c r="F3" s="133" t="s">
        <v>650</v>
      </c>
      <c r="G3" s="134" t="s">
        <v>279</v>
      </c>
      <c r="H3" s="135">
        <v>37907</v>
      </c>
      <c r="I3" s="136" t="s">
        <v>651</v>
      </c>
      <c r="J3" s="137"/>
      <c r="K3" s="138">
        <v>58</v>
      </c>
      <c r="L3" s="139"/>
      <c r="M3" s="140" t="s">
        <v>32</v>
      </c>
      <c r="N3" s="140" t="s">
        <v>652</v>
      </c>
      <c r="O3" s="134" t="s">
        <v>282</v>
      </c>
      <c r="P3" s="141" t="s">
        <v>42</v>
      </c>
      <c r="Q3" s="137" t="s">
        <v>653</v>
      </c>
      <c r="R3" s="142" t="s">
        <v>654</v>
      </c>
      <c r="S3" s="143" t="s">
        <v>655</v>
      </c>
      <c r="T3" s="91" t="s">
        <v>656</v>
      </c>
      <c r="U3" s="75"/>
      <c r="V3" s="75"/>
      <c r="W3" s="75" t="s">
        <v>51</v>
      </c>
      <c r="X3" s="75"/>
      <c r="Y3" s="75"/>
    </row>
    <row r="4" spans="1:25" s="76" customFormat="1" ht="45" customHeight="1" x14ac:dyDescent="0.25">
      <c r="A4" s="131">
        <v>2</v>
      </c>
      <c r="B4" s="131" t="s">
        <v>23</v>
      </c>
      <c r="C4" s="132">
        <v>212501000013</v>
      </c>
      <c r="D4" s="133" t="s">
        <v>657</v>
      </c>
      <c r="E4" s="133" t="s">
        <v>658</v>
      </c>
      <c r="F4" s="133" t="s">
        <v>659</v>
      </c>
      <c r="G4" s="134" t="s">
        <v>279</v>
      </c>
      <c r="H4" s="135">
        <v>38122</v>
      </c>
      <c r="I4" s="136" t="s">
        <v>660</v>
      </c>
      <c r="J4" s="137" t="s">
        <v>661</v>
      </c>
      <c r="K4" s="138">
        <v>82</v>
      </c>
      <c r="L4" s="144"/>
      <c r="M4" s="140" t="s">
        <v>32</v>
      </c>
      <c r="N4" s="140" t="s">
        <v>652</v>
      </c>
      <c r="O4" s="134" t="s">
        <v>282</v>
      </c>
      <c r="P4" s="141" t="s">
        <v>42</v>
      </c>
      <c r="Q4" s="137" t="s">
        <v>653</v>
      </c>
      <c r="R4" s="142" t="s">
        <v>662</v>
      </c>
      <c r="S4" s="143" t="s">
        <v>663</v>
      </c>
      <c r="T4" s="145" t="s">
        <v>664</v>
      </c>
      <c r="U4" s="75"/>
      <c r="V4" s="75" t="s">
        <v>35</v>
      </c>
      <c r="W4" s="75"/>
      <c r="X4" s="75"/>
      <c r="Y4" s="75"/>
    </row>
    <row r="5" spans="1:25" s="76" customFormat="1" ht="45" customHeight="1" x14ac:dyDescent="0.25">
      <c r="A5" s="131">
        <v>3</v>
      </c>
      <c r="B5" s="131" t="s">
        <v>23</v>
      </c>
      <c r="C5" s="132">
        <v>212501000015</v>
      </c>
      <c r="D5" s="133" t="s">
        <v>665</v>
      </c>
      <c r="E5" s="133" t="s">
        <v>666</v>
      </c>
      <c r="F5" s="133" t="s">
        <v>667</v>
      </c>
      <c r="G5" s="134" t="s">
        <v>279</v>
      </c>
      <c r="H5" s="135">
        <v>37170</v>
      </c>
      <c r="I5" s="136" t="s">
        <v>668</v>
      </c>
      <c r="J5" s="137" t="s">
        <v>669</v>
      </c>
      <c r="K5" s="146">
        <v>50.2</v>
      </c>
      <c r="L5" s="140">
        <v>40.4</v>
      </c>
      <c r="M5" s="140" t="s">
        <v>670</v>
      </c>
      <c r="N5" s="140" t="s">
        <v>671</v>
      </c>
      <c r="O5" s="134" t="s">
        <v>282</v>
      </c>
      <c r="P5" s="141" t="s">
        <v>218</v>
      </c>
      <c r="Q5" s="137" t="s">
        <v>653</v>
      </c>
      <c r="R5" s="142" t="s">
        <v>672</v>
      </c>
      <c r="S5" s="143" t="s">
        <v>673</v>
      </c>
      <c r="T5" s="145" t="s">
        <v>674</v>
      </c>
      <c r="U5" s="75"/>
      <c r="V5" s="75" t="s">
        <v>35</v>
      </c>
      <c r="W5" s="75"/>
      <c r="X5" s="75"/>
      <c r="Y5" s="75"/>
    </row>
    <row r="6" spans="1:25" s="76" customFormat="1" ht="45" customHeight="1" x14ac:dyDescent="0.25">
      <c r="A6" s="131">
        <v>4</v>
      </c>
      <c r="B6" s="131" t="s">
        <v>74</v>
      </c>
      <c r="C6" s="147">
        <v>212501000026</v>
      </c>
      <c r="D6" s="133" t="s">
        <v>675</v>
      </c>
      <c r="E6" s="133" t="s">
        <v>676</v>
      </c>
      <c r="F6" s="133" t="s">
        <v>677</v>
      </c>
      <c r="G6" s="134" t="s">
        <v>279</v>
      </c>
      <c r="H6" s="135">
        <v>37052</v>
      </c>
      <c r="I6" s="136" t="s">
        <v>678</v>
      </c>
      <c r="J6" s="137"/>
      <c r="K6" s="138">
        <v>53</v>
      </c>
      <c r="L6" s="140">
        <v>55</v>
      </c>
      <c r="M6" s="140"/>
      <c r="N6" s="140"/>
      <c r="O6" s="134" t="s">
        <v>282</v>
      </c>
      <c r="P6" s="141" t="s">
        <v>42</v>
      </c>
      <c r="Q6" s="137" t="s">
        <v>213</v>
      </c>
      <c r="R6" s="142" t="s">
        <v>679</v>
      </c>
      <c r="S6" s="143" t="s">
        <v>680</v>
      </c>
      <c r="T6" s="145" t="s">
        <v>681</v>
      </c>
      <c r="U6" s="75"/>
      <c r="V6" s="75"/>
      <c r="W6" s="75" t="s">
        <v>51</v>
      </c>
      <c r="X6" s="75"/>
      <c r="Y6" s="75"/>
    </row>
    <row r="7" spans="1:25" s="76" customFormat="1" ht="45" customHeight="1" x14ac:dyDescent="0.25">
      <c r="A7" s="131">
        <v>5</v>
      </c>
      <c r="B7" s="131" t="s">
        <v>67</v>
      </c>
      <c r="C7" s="147">
        <v>212501000031</v>
      </c>
      <c r="D7" s="133" t="s">
        <v>682</v>
      </c>
      <c r="E7" s="133" t="s">
        <v>683</v>
      </c>
      <c r="F7" s="133" t="s">
        <v>684</v>
      </c>
      <c r="G7" s="134" t="s">
        <v>279</v>
      </c>
      <c r="H7" s="135">
        <v>38563</v>
      </c>
      <c r="I7" s="136" t="s">
        <v>685</v>
      </c>
      <c r="J7" s="137" t="s">
        <v>686</v>
      </c>
      <c r="K7" s="138">
        <v>64</v>
      </c>
      <c r="L7" s="148"/>
      <c r="M7" s="140">
        <v>1092</v>
      </c>
      <c r="N7" s="140">
        <v>829</v>
      </c>
      <c r="O7" s="134">
        <v>662</v>
      </c>
      <c r="P7" s="141">
        <v>808</v>
      </c>
      <c r="Q7" s="137" t="s">
        <v>213</v>
      </c>
      <c r="R7" s="142" t="s">
        <v>687</v>
      </c>
      <c r="S7" s="143" t="s">
        <v>688</v>
      </c>
      <c r="T7" s="91" t="s">
        <v>689</v>
      </c>
      <c r="U7" s="75"/>
      <c r="V7" s="24" t="s">
        <v>19</v>
      </c>
      <c r="W7" s="75"/>
      <c r="X7" s="25" t="s">
        <v>183</v>
      </c>
      <c r="Y7" s="75"/>
    </row>
    <row r="8" spans="1:25" s="76" customFormat="1" ht="74.25" customHeight="1" x14ac:dyDescent="0.25">
      <c r="A8" s="131">
        <v>6</v>
      </c>
      <c r="B8" s="131" t="s">
        <v>23</v>
      </c>
      <c r="C8" s="147">
        <v>212501000034</v>
      </c>
      <c r="D8" s="133" t="s">
        <v>690</v>
      </c>
      <c r="E8" s="133" t="s">
        <v>691</v>
      </c>
      <c r="F8" s="133" t="s">
        <v>692</v>
      </c>
      <c r="G8" s="134" t="s">
        <v>279</v>
      </c>
      <c r="H8" s="135">
        <v>38431</v>
      </c>
      <c r="I8" s="136" t="s">
        <v>693</v>
      </c>
      <c r="J8" s="137"/>
      <c r="K8" s="138">
        <v>66.400000000000006</v>
      </c>
      <c r="L8" s="149"/>
      <c r="M8" s="140" t="s">
        <v>694</v>
      </c>
      <c r="N8" s="140" t="s">
        <v>695</v>
      </c>
      <c r="O8" s="134">
        <v>657</v>
      </c>
      <c r="P8" s="141">
        <v>847</v>
      </c>
      <c r="Q8" s="137" t="s">
        <v>696</v>
      </c>
      <c r="R8" s="142" t="s">
        <v>697</v>
      </c>
      <c r="S8" s="143" t="s">
        <v>698</v>
      </c>
      <c r="T8" s="145" t="s">
        <v>699</v>
      </c>
      <c r="U8" s="75"/>
      <c r="V8" s="75" t="s">
        <v>35</v>
      </c>
      <c r="W8" s="75"/>
      <c r="X8" s="24" t="s">
        <v>66</v>
      </c>
      <c r="Y8" s="75"/>
    </row>
    <row r="9" spans="1:25" s="76" customFormat="1" ht="45" customHeight="1" x14ac:dyDescent="0.25">
      <c r="A9" s="131">
        <v>8</v>
      </c>
      <c r="B9" s="131" t="s">
        <v>23</v>
      </c>
      <c r="C9" s="147">
        <v>212501000039</v>
      </c>
      <c r="D9" s="133" t="s">
        <v>700</v>
      </c>
      <c r="E9" s="133" t="s">
        <v>701</v>
      </c>
      <c r="F9" s="133" t="s">
        <v>702</v>
      </c>
      <c r="G9" s="134" t="s">
        <v>313</v>
      </c>
      <c r="H9" s="135">
        <v>37538</v>
      </c>
      <c r="I9" s="136" t="s">
        <v>703</v>
      </c>
      <c r="J9" s="137" t="s">
        <v>704</v>
      </c>
      <c r="K9" s="138">
        <v>50</v>
      </c>
      <c r="L9" s="150"/>
      <c r="M9" s="140" t="s">
        <v>705</v>
      </c>
      <c r="N9" s="140" t="s">
        <v>694</v>
      </c>
      <c r="O9" s="134">
        <v>792</v>
      </c>
      <c r="P9" s="141" t="s">
        <v>57</v>
      </c>
      <c r="Q9" s="137" t="s">
        <v>706</v>
      </c>
      <c r="R9" s="142" t="s">
        <v>707</v>
      </c>
      <c r="S9" s="143" t="s">
        <v>708</v>
      </c>
      <c r="T9" s="145" t="s">
        <v>709</v>
      </c>
      <c r="U9" s="75"/>
      <c r="V9" s="75" t="s">
        <v>35</v>
      </c>
      <c r="W9" s="75"/>
      <c r="X9" s="75"/>
      <c r="Y9" s="75"/>
    </row>
    <row r="10" spans="1:25" s="76" customFormat="1" ht="37.5" customHeight="1" x14ac:dyDescent="0.25">
      <c r="A10" s="131">
        <v>9</v>
      </c>
      <c r="B10" s="151" t="s">
        <v>23</v>
      </c>
      <c r="C10" s="152">
        <v>212501022001</v>
      </c>
      <c r="D10" s="153" t="s">
        <v>710</v>
      </c>
      <c r="E10" s="153" t="s">
        <v>711</v>
      </c>
      <c r="F10" s="154" t="s">
        <v>712</v>
      </c>
      <c r="G10" s="155" t="s">
        <v>279</v>
      </c>
      <c r="H10" s="156">
        <v>37805</v>
      </c>
      <c r="I10" s="157" t="s">
        <v>713</v>
      </c>
      <c r="J10" s="158"/>
      <c r="K10" s="159">
        <v>70</v>
      </c>
      <c r="L10" s="160">
        <v>58</v>
      </c>
      <c r="M10" s="161"/>
      <c r="N10" s="162">
        <v>0.7</v>
      </c>
      <c r="O10" s="163">
        <v>0.7</v>
      </c>
      <c r="P10" s="164">
        <v>945</v>
      </c>
      <c r="Q10" s="165" t="s">
        <v>213</v>
      </c>
      <c r="R10" s="166" t="s">
        <v>714</v>
      </c>
      <c r="S10" s="167" t="s">
        <v>715</v>
      </c>
      <c r="T10" s="168" t="s">
        <v>716</v>
      </c>
      <c r="U10" s="75"/>
      <c r="V10" s="75" t="s">
        <v>35</v>
      </c>
      <c r="W10" s="75"/>
      <c r="X10" s="24" t="s">
        <v>717</v>
      </c>
      <c r="Y10" s="75"/>
    </row>
    <row r="11" spans="1:25" s="76" customFormat="1" ht="45" customHeight="1" x14ac:dyDescent="0.25">
      <c r="A11" s="131">
        <v>10</v>
      </c>
      <c r="B11" s="151" t="s">
        <v>67</v>
      </c>
      <c r="C11" s="152">
        <v>212501022003</v>
      </c>
      <c r="D11" s="153" t="s">
        <v>718</v>
      </c>
      <c r="E11" s="153" t="s">
        <v>701</v>
      </c>
      <c r="F11" s="154" t="s">
        <v>719</v>
      </c>
      <c r="G11" s="155" t="s">
        <v>279</v>
      </c>
      <c r="H11" s="156">
        <v>37777</v>
      </c>
      <c r="I11" s="157" t="s">
        <v>720</v>
      </c>
      <c r="J11" s="158"/>
      <c r="K11" s="159">
        <v>55</v>
      </c>
      <c r="L11" s="160">
        <v>50</v>
      </c>
      <c r="M11" s="169"/>
      <c r="N11" s="160" t="s">
        <v>721</v>
      </c>
      <c r="O11" s="170" t="s">
        <v>282</v>
      </c>
      <c r="P11" s="82" t="s">
        <v>102</v>
      </c>
      <c r="Q11" s="153" t="s">
        <v>653</v>
      </c>
      <c r="R11" s="166" t="s">
        <v>722</v>
      </c>
      <c r="S11" s="167" t="s">
        <v>723</v>
      </c>
      <c r="T11" s="168" t="s">
        <v>724</v>
      </c>
      <c r="U11" s="75"/>
      <c r="V11" s="24" t="s">
        <v>725</v>
      </c>
      <c r="X11" s="24" t="s">
        <v>717</v>
      </c>
      <c r="Y11" s="75"/>
    </row>
    <row r="12" spans="1:25" s="76" customFormat="1" ht="45" customHeight="1" x14ac:dyDescent="0.25">
      <c r="A12" s="131">
        <v>11</v>
      </c>
      <c r="B12" s="171" t="s">
        <v>67</v>
      </c>
      <c r="C12" s="172">
        <v>212501022004</v>
      </c>
      <c r="D12" s="153" t="s">
        <v>726</v>
      </c>
      <c r="E12" s="173" t="s">
        <v>727</v>
      </c>
      <c r="F12" s="174" t="s">
        <v>728</v>
      </c>
      <c r="G12" s="175" t="s">
        <v>279</v>
      </c>
      <c r="H12" s="176" t="s">
        <v>729</v>
      </c>
      <c r="I12" s="177" t="s">
        <v>730</v>
      </c>
      <c r="J12" s="173" t="s">
        <v>731</v>
      </c>
      <c r="K12" s="159">
        <v>92.6</v>
      </c>
      <c r="L12" s="160">
        <v>60.2</v>
      </c>
      <c r="M12" s="169"/>
      <c r="N12" s="160" t="s">
        <v>695</v>
      </c>
      <c r="O12" s="163">
        <v>0.5</v>
      </c>
      <c r="P12" s="178" t="s">
        <v>218</v>
      </c>
      <c r="Q12" s="165" t="s">
        <v>732</v>
      </c>
      <c r="R12" s="166" t="s">
        <v>733</v>
      </c>
      <c r="S12" s="167" t="s">
        <v>734</v>
      </c>
      <c r="T12" s="168" t="s">
        <v>735</v>
      </c>
      <c r="U12" s="75"/>
      <c r="V12" s="24" t="s">
        <v>19</v>
      </c>
      <c r="W12" s="75"/>
      <c r="X12" s="75"/>
      <c r="Y12" s="75"/>
    </row>
    <row r="13" spans="1:25" s="76" customFormat="1" ht="36" customHeight="1" x14ac:dyDescent="0.25">
      <c r="A13" s="131">
        <v>12</v>
      </c>
      <c r="B13" s="179" t="s">
        <v>23</v>
      </c>
      <c r="C13" s="180">
        <v>212501022006</v>
      </c>
      <c r="D13" s="173" t="s">
        <v>736</v>
      </c>
      <c r="E13" s="173" t="s">
        <v>737</v>
      </c>
      <c r="F13" s="174" t="s">
        <v>738</v>
      </c>
      <c r="G13" s="175" t="s">
        <v>279</v>
      </c>
      <c r="H13" s="176" t="s">
        <v>739</v>
      </c>
      <c r="I13" s="177" t="s">
        <v>740</v>
      </c>
      <c r="J13" s="173"/>
      <c r="K13" s="159">
        <v>54</v>
      </c>
      <c r="L13" s="160">
        <v>56</v>
      </c>
      <c r="M13" s="169"/>
      <c r="N13" s="162">
        <v>0.62</v>
      </c>
      <c r="O13" s="170" t="s">
        <v>282</v>
      </c>
      <c r="P13" s="82">
        <v>869</v>
      </c>
      <c r="Q13" s="153" t="s">
        <v>218</v>
      </c>
      <c r="R13" s="166" t="s">
        <v>741</v>
      </c>
      <c r="S13" s="167" t="s">
        <v>742</v>
      </c>
      <c r="T13" s="91" t="s">
        <v>743</v>
      </c>
      <c r="U13" s="75"/>
      <c r="V13" s="75" t="s">
        <v>35</v>
      </c>
      <c r="W13" s="75"/>
      <c r="X13" s="24" t="s">
        <v>717</v>
      </c>
      <c r="Y13" s="75"/>
    </row>
    <row r="14" spans="1:25" s="76" customFormat="1" ht="78" customHeight="1" x14ac:dyDescent="0.25">
      <c r="A14" s="181">
        <v>13</v>
      </c>
      <c r="B14" s="182" t="s">
        <v>23</v>
      </c>
      <c r="C14" s="183">
        <v>212501022009</v>
      </c>
      <c r="D14" s="153" t="s">
        <v>744</v>
      </c>
      <c r="E14" s="173" t="s">
        <v>745</v>
      </c>
      <c r="F14" s="184" t="s">
        <v>702</v>
      </c>
      <c r="G14" s="155" t="s">
        <v>313</v>
      </c>
      <c r="H14" s="176" t="s">
        <v>746</v>
      </c>
      <c r="I14" s="157" t="s">
        <v>747</v>
      </c>
      <c r="J14" s="158" t="s">
        <v>748</v>
      </c>
      <c r="K14" s="159">
        <v>87</v>
      </c>
      <c r="L14" s="160">
        <v>65</v>
      </c>
      <c r="M14" s="185"/>
      <c r="N14" s="160">
        <v>998</v>
      </c>
      <c r="O14" s="170">
        <v>973</v>
      </c>
      <c r="P14" s="82">
        <v>1042</v>
      </c>
      <c r="Q14" s="153" t="s">
        <v>213</v>
      </c>
      <c r="R14" s="186" t="s">
        <v>749</v>
      </c>
      <c r="S14" s="167" t="s">
        <v>750</v>
      </c>
      <c r="T14" s="91" t="s">
        <v>751</v>
      </c>
      <c r="U14" s="75"/>
      <c r="V14" s="75" t="s">
        <v>752</v>
      </c>
      <c r="W14" s="75"/>
      <c r="X14" s="24" t="s">
        <v>66</v>
      </c>
      <c r="Y14" s="75"/>
    </row>
    <row r="15" spans="1:25" s="76" customFormat="1" ht="45" customHeight="1" x14ac:dyDescent="0.25">
      <c r="A15" s="187"/>
      <c r="B15" s="187"/>
      <c r="C15" s="188"/>
      <c r="G15" s="189"/>
      <c r="I15" s="190"/>
      <c r="J15" s="191"/>
      <c r="O15" s="192"/>
      <c r="P15" s="192"/>
      <c r="Q15" s="193"/>
      <c r="R15" s="193"/>
      <c r="T15" s="191"/>
    </row>
    <row r="16" spans="1:25" s="76" customFormat="1" ht="45" customHeight="1" x14ac:dyDescent="0.25">
      <c r="A16" s="187"/>
      <c r="B16" s="187"/>
      <c r="C16" s="188"/>
      <c r="G16" s="189"/>
      <c r="I16" s="190"/>
      <c r="J16" s="191"/>
      <c r="O16" s="192"/>
      <c r="P16" s="192"/>
      <c r="Q16" s="193"/>
      <c r="R16" s="193"/>
      <c r="T16" s="191"/>
    </row>
    <row r="17" spans="1:20" s="76" customFormat="1" ht="45" customHeight="1" x14ac:dyDescent="0.25">
      <c r="A17" s="194"/>
      <c r="B17" s="194"/>
      <c r="C17" s="188"/>
      <c r="G17" s="189"/>
      <c r="I17" s="190"/>
      <c r="J17" s="191"/>
      <c r="O17" s="192"/>
      <c r="P17" s="192"/>
      <c r="Q17" s="193"/>
      <c r="R17" s="193"/>
      <c r="T17" s="191"/>
    </row>
    <row r="18" spans="1:20" s="76" customFormat="1" ht="45" customHeight="1" x14ac:dyDescent="0.25">
      <c r="A18" s="187"/>
      <c r="B18" s="187"/>
      <c r="C18" s="188"/>
      <c r="G18" s="189"/>
      <c r="I18" s="190"/>
      <c r="J18" s="191"/>
      <c r="O18" s="192"/>
      <c r="P18" s="192"/>
      <c r="Q18" s="193"/>
      <c r="R18" s="193"/>
      <c r="T18" s="191"/>
    </row>
    <row r="19" spans="1:20" s="76" customFormat="1" ht="45" customHeight="1" x14ac:dyDescent="0.25">
      <c r="A19" s="187"/>
      <c r="B19" s="187"/>
      <c r="C19" s="188"/>
      <c r="G19" s="189"/>
      <c r="I19" s="190"/>
      <c r="J19" s="191"/>
      <c r="O19" s="192"/>
      <c r="P19" s="192"/>
      <c r="Q19" s="193"/>
      <c r="R19" s="193"/>
      <c r="T19" s="191"/>
    </row>
    <row r="20" spans="1:20" s="76" customFormat="1" ht="45" customHeight="1" x14ac:dyDescent="0.25">
      <c r="A20" s="194"/>
      <c r="B20" s="194"/>
      <c r="C20" s="188"/>
      <c r="G20" s="189"/>
      <c r="I20" s="190"/>
      <c r="J20" s="191"/>
      <c r="O20" s="192"/>
      <c r="P20" s="192"/>
      <c r="Q20" s="193"/>
      <c r="R20" s="193"/>
      <c r="T20" s="191"/>
    </row>
    <row r="21" spans="1:20" s="76" customFormat="1" ht="45" customHeight="1" x14ac:dyDescent="0.25">
      <c r="A21" s="187"/>
      <c r="B21" s="187"/>
      <c r="C21" s="188"/>
      <c r="G21" s="189"/>
      <c r="I21" s="190"/>
      <c r="J21" s="191"/>
      <c r="O21" s="192"/>
      <c r="P21" s="192"/>
      <c r="Q21" s="193"/>
      <c r="R21" s="193"/>
      <c r="T21" s="191"/>
    </row>
    <row r="22" spans="1:20" s="76" customFormat="1" ht="45" customHeight="1" x14ac:dyDescent="0.25">
      <c r="A22" s="187"/>
      <c r="B22" s="187"/>
      <c r="C22" s="188"/>
      <c r="G22" s="189"/>
      <c r="I22" s="190"/>
      <c r="J22" s="191"/>
      <c r="O22" s="192"/>
      <c r="P22" s="192"/>
      <c r="Q22" s="193"/>
      <c r="R22" s="193"/>
      <c r="T22" s="191"/>
    </row>
    <row r="23" spans="1:20" s="76" customFormat="1" ht="45" customHeight="1" x14ac:dyDescent="0.25">
      <c r="A23" s="195"/>
      <c r="B23" s="194"/>
      <c r="C23" s="188"/>
      <c r="G23" s="189"/>
      <c r="I23" s="190"/>
      <c r="J23" s="191"/>
      <c r="O23" s="192"/>
      <c r="P23" s="192"/>
      <c r="Q23" s="193"/>
      <c r="R23" s="193"/>
      <c r="T23" s="191"/>
    </row>
    <row r="24" spans="1:20" s="76" customFormat="1" ht="45" customHeight="1" x14ac:dyDescent="0.25">
      <c r="A24" s="196"/>
      <c r="B24" s="187"/>
      <c r="C24" s="188"/>
      <c r="G24" s="189"/>
      <c r="I24" s="190"/>
      <c r="J24" s="191"/>
      <c r="O24" s="192"/>
      <c r="P24" s="192"/>
      <c r="Q24" s="193"/>
      <c r="R24" s="193"/>
      <c r="T24" s="191"/>
    </row>
    <row r="25" spans="1:20" s="76" customFormat="1" ht="45" customHeight="1" x14ac:dyDescent="0.25">
      <c r="A25" s="196"/>
      <c r="B25" s="187"/>
      <c r="C25" s="188"/>
      <c r="G25" s="189"/>
      <c r="I25" s="190"/>
      <c r="J25" s="191"/>
      <c r="O25" s="192"/>
      <c r="P25" s="192"/>
      <c r="Q25" s="193"/>
      <c r="R25" s="193"/>
      <c r="T25" s="191"/>
    </row>
    <row r="26" spans="1:20" s="76" customFormat="1" ht="45" customHeight="1" x14ac:dyDescent="0.25">
      <c r="A26" s="197"/>
      <c r="B26" s="194"/>
      <c r="C26" s="188"/>
      <c r="G26" s="189"/>
      <c r="I26" s="190"/>
      <c r="J26" s="191"/>
      <c r="O26" s="192"/>
      <c r="P26" s="192"/>
      <c r="Q26" s="193"/>
      <c r="R26" s="193"/>
      <c r="T26" s="191"/>
    </row>
    <row r="27" spans="1:20" s="76" customFormat="1" ht="45" customHeight="1" x14ac:dyDescent="0.25">
      <c r="A27" s="196"/>
      <c r="B27" s="187"/>
      <c r="C27" s="188"/>
      <c r="G27" s="189"/>
      <c r="I27" s="190"/>
      <c r="J27" s="191"/>
      <c r="O27" s="192"/>
      <c r="P27" s="192"/>
      <c r="Q27" s="193"/>
      <c r="R27" s="193"/>
      <c r="T27" s="191"/>
    </row>
    <row r="28" spans="1:20" s="76" customFormat="1" ht="45" customHeight="1" x14ac:dyDescent="0.25">
      <c r="A28" s="196"/>
      <c r="B28" s="187"/>
      <c r="C28" s="188"/>
      <c r="G28" s="189"/>
      <c r="I28" s="190"/>
      <c r="J28" s="191"/>
      <c r="O28" s="192"/>
      <c r="P28" s="192"/>
      <c r="Q28" s="193"/>
      <c r="R28" s="193"/>
      <c r="T28" s="191"/>
    </row>
    <row r="29" spans="1:20" s="76" customFormat="1" ht="45" customHeight="1" x14ac:dyDescent="0.25">
      <c r="A29" s="197"/>
      <c r="B29" s="194"/>
      <c r="C29" s="188"/>
      <c r="G29" s="189"/>
      <c r="I29" s="190"/>
      <c r="J29" s="191"/>
      <c r="O29" s="192"/>
      <c r="P29" s="192"/>
      <c r="Q29" s="193"/>
      <c r="R29" s="193"/>
      <c r="T29" s="191"/>
    </row>
    <row r="30" spans="1:20" s="76" customFormat="1" ht="45" customHeight="1" x14ac:dyDescent="0.25">
      <c r="A30" s="196"/>
      <c r="B30" s="187"/>
      <c r="C30" s="188"/>
      <c r="G30" s="189"/>
      <c r="I30" s="190"/>
      <c r="J30" s="191"/>
      <c r="O30" s="192"/>
      <c r="P30" s="192"/>
      <c r="Q30" s="193"/>
      <c r="R30" s="193"/>
      <c r="T30" s="191"/>
    </row>
    <row r="31" spans="1:20" s="76" customFormat="1" ht="45" customHeight="1" x14ac:dyDescent="0.25">
      <c r="A31" s="196"/>
      <c r="B31" s="187"/>
      <c r="C31" s="188"/>
      <c r="G31" s="189"/>
      <c r="I31" s="190"/>
      <c r="J31" s="191"/>
      <c r="O31" s="192"/>
      <c r="P31" s="192"/>
      <c r="Q31" s="193"/>
      <c r="R31" s="193"/>
      <c r="T31" s="191"/>
    </row>
    <row r="32" spans="1:20" s="76" customFormat="1" ht="45" customHeight="1" x14ac:dyDescent="0.25">
      <c r="A32" s="197"/>
      <c r="B32" s="194"/>
      <c r="C32" s="188"/>
      <c r="G32" s="189"/>
      <c r="I32" s="190"/>
      <c r="J32" s="191"/>
      <c r="O32" s="192"/>
      <c r="P32" s="192"/>
      <c r="Q32" s="193"/>
      <c r="R32" s="193"/>
      <c r="T32" s="191"/>
    </row>
    <row r="33" spans="1:20" s="76" customFormat="1" ht="45" customHeight="1" x14ac:dyDescent="0.25">
      <c r="A33" s="196"/>
      <c r="B33" s="187"/>
      <c r="C33" s="188"/>
      <c r="G33" s="189"/>
      <c r="I33" s="190"/>
      <c r="J33" s="191"/>
      <c r="O33" s="192"/>
      <c r="P33" s="192"/>
      <c r="Q33" s="193"/>
      <c r="R33" s="193"/>
      <c r="T33" s="191"/>
    </row>
    <row r="34" spans="1:20" s="76" customFormat="1" ht="45" customHeight="1" x14ac:dyDescent="0.25">
      <c r="A34" s="196"/>
      <c r="B34" s="187"/>
      <c r="C34" s="188"/>
      <c r="G34" s="189"/>
      <c r="I34" s="190"/>
      <c r="J34" s="191"/>
      <c r="O34" s="192"/>
      <c r="P34" s="192"/>
      <c r="Q34" s="193"/>
      <c r="R34" s="193"/>
      <c r="T34" s="191"/>
    </row>
    <row r="35" spans="1:20" s="76" customFormat="1" ht="45" customHeight="1" x14ac:dyDescent="0.25">
      <c r="A35" s="197"/>
      <c r="B35" s="194"/>
      <c r="C35" s="188"/>
      <c r="G35" s="189"/>
      <c r="I35" s="190"/>
      <c r="J35" s="191"/>
      <c r="O35" s="192"/>
      <c r="P35" s="192"/>
      <c r="Q35" s="193"/>
      <c r="R35" s="193"/>
      <c r="T35" s="191"/>
    </row>
    <row r="36" spans="1:20" s="76" customFormat="1" ht="45" customHeight="1" x14ac:dyDescent="0.25">
      <c r="A36" s="196"/>
      <c r="B36" s="187"/>
      <c r="C36" s="188"/>
      <c r="G36" s="189"/>
      <c r="I36" s="190"/>
      <c r="J36" s="191"/>
      <c r="O36" s="192"/>
      <c r="P36" s="192"/>
      <c r="Q36" s="193"/>
      <c r="R36" s="193"/>
      <c r="T36" s="191"/>
    </row>
    <row r="37" spans="1:20" s="76" customFormat="1" ht="45" customHeight="1" x14ac:dyDescent="0.25">
      <c r="A37" s="196"/>
      <c r="B37" s="187"/>
      <c r="C37" s="188"/>
      <c r="G37" s="189"/>
      <c r="I37" s="190"/>
      <c r="J37" s="191"/>
      <c r="O37" s="192"/>
      <c r="P37" s="192"/>
      <c r="Q37" s="193"/>
      <c r="R37" s="193"/>
      <c r="T37" s="191"/>
    </row>
    <row r="38" spans="1:20" s="76" customFormat="1" ht="45" customHeight="1" x14ac:dyDescent="0.25">
      <c r="A38" s="197"/>
      <c r="B38" s="194"/>
      <c r="C38" s="188"/>
      <c r="G38" s="189"/>
      <c r="I38" s="190"/>
      <c r="J38" s="191"/>
      <c r="O38" s="192"/>
      <c r="P38" s="192"/>
      <c r="Q38" s="193"/>
      <c r="R38" s="193"/>
      <c r="T38" s="191"/>
    </row>
    <row r="39" spans="1:20" s="76" customFormat="1" ht="45" customHeight="1" x14ac:dyDescent="0.25">
      <c r="A39" s="196"/>
      <c r="B39" s="187"/>
      <c r="C39" s="188"/>
      <c r="G39" s="189"/>
      <c r="I39" s="190"/>
      <c r="J39" s="191"/>
      <c r="O39" s="192"/>
      <c r="P39" s="192"/>
      <c r="Q39" s="193"/>
      <c r="R39" s="193"/>
      <c r="T39" s="191"/>
    </row>
    <row r="40" spans="1:20" s="76" customFormat="1" ht="45" customHeight="1" x14ac:dyDescent="0.25">
      <c r="A40" s="196"/>
      <c r="B40" s="187"/>
      <c r="C40" s="188"/>
      <c r="G40" s="189"/>
      <c r="I40" s="190"/>
      <c r="J40" s="191"/>
      <c r="O40" s="192"/>
      <c r="P40" s="192"/>
      <c r="Q40" s="193"/>
      <c r="R40" s="193"/>
      <c r="T40" s="191"/>
    </row>
    <row r="41" spans="1:20" s="76" customFormat="1" ht="45" customHeight="1" x14ac:dyDescent="0.25">
      <c r="A41" s="197"/>
      <c r="B41" s="194"/>
      <c r="C41" s="188"/>
      <c r="G41" s="189"/>
      <c r="I41" s="190"/>
      <c r="J41" s="191"/>
      <c r="Q41" s="198"/>
      <c r="R41" s="191"/>
      <c r="T41" s="191"/>
    </row>
    <row r="42" spans="1:20" s="76" customFormat="1" ht="45" customHeight="1" x14ac:dyDescent="0.25">
      <c r="A42" s="196"/>
      <c r="B42" s="187"/>
      <c r="C42" s="188"/>
      <c r="G42" s="189"/>
      <c r="I42" s="190"/>
      <c r="J42" s="191"/>
      <c r="Q42" s="199"/>
      <c r="R42" s="191"/>
      <c r="T42" s="191"/>
    </row>
    <row r="43" spans="1:20" s="76" customFormat="1" ht="45" customHeight="1" x14ac:dyDescent="0.25">
      <c r="A43" s="196"/>
      <c r="B43" s="187"/>
      <c r="C43" s="188"/>
      <c r="G43" s="189"/>
      <c r="I43" s="190"/>
      <c r="J43" s="191"/>
      <c r="Q43" s="199"/>
      <c r="R43" s="191"/>
      <c r="T43" s="191"/>
    </row>
    <row r="44" spans="1:20" s="76" customFormat="1" ht="45" customHeight="1" x14ac:dyDescent="0.25">
      <c r="A44" s="197"/>
      <c r="B44" s="194"/>
      <c r="C44" s="188"/>
      <c r="G44" s="189"/>
      <c r="I44" s="190"/>
      <c r="J44" s="191"/>
      <c r="Q44" s="199"/>
      <c r="R44" s="191"/>
      <c r="T44" s="191"/>
    </row>
    <row r="45" spans="1:20" s="76" customFormat="1" ht="45" customHeight="1" x14ac:dyDescent="0.25">
      <c r="A45" s="196"/>
      <c r="B45" s="187"/>
      <c r="C45" s="188"/>
      <c r="G45" s="189"/>
      <c r="I45" s="190"/>
      <c r="J45" s="191"/>
      <c r="Q45" s="199"/>
      <c r="R45" s="191"/>
      <c r="T45" s="191"/>
    </row>
    <row r="46" spans="1:20" s="76" customFormat="1" ht="45" customHeight="1" x14ac:dyDescent="0.25">
      <c r="A46" s="196"/>
      <c r="B46" s="187"/>
      <c r="C46" s="188"/>
      <c r="G46" s="189"/>
      <c r="I46" s="190"/>
      <c r="J46" s="191"/>
      <c r="Q46" s="199"/>
      <c r="R46" s="191"/>
      <c r="T46" s="191"/>
    </row>
    <row r="47" spans="1:20" s="76" customFormat="1" ht="45" customHeight="1" x14ac:dyDescent="0.25">
      <c r="A47" s="197"/>
      <c r="B47" s="194"/>
      <c r="C47" s="188"/>
      <c r="G47" s="189"/>
      <c r="I47" s="190"/>
      <c r="J47" s="191"/>
      <c r="Q47" s="199"/>
      <c r="R47" s="191"/>
      <c r="T47" s="191"/>
    </row>
    <row r="48" spans="1:20" s="76" customFormat="1" ht="45" customHeight="1" x14ac:dyDescent="0.25">
      <c r="A48" s="196"/>
      <c r="B48" s="187"/>
      <c r="C48" s="188"/>
      <c r="G48" s="189"/>
      <c r="I48" s="190"/>
      <c r="J48" s="191"/>
      <c r="Q48" s="199"/>
      <c r="R48" s="191"/>
      <c r="T48" s="191"/>
    </row>
    <row r="49" spans="1:20" s="76" customFormat="1" ht="45" customHeight="1" x14ac:dyDescent="0.25">
      <c r="A49" s="196"/>
      <c r="B49" s="187"/>
      <c r="C49" s="188"/>
      <c r="G49" s="189"/>
      <c r="I49" s="190"/>
      <c r="J49" s="191"/>
      <c r="Q49" s="199"/>
      <c r="R49" s="191"/>
      <c r="T49" s="191"/>
    </row>
    <row r="50" spans="1:20" s="76" customFormat="1" ht="45" customHeight="1" x14ac:dyDescent="0.25">
      <c r="A50" s="197"/>
      <c r="B50" s="194"/>
      <c r="C50" s="188"/>
      <c r="G50" s="189"/>
      <c r="I50" s="190"/>
      <c r="J50" s="191"/>
      <c r="Q50" s="199"/>
      <c r="R50" s="191"/>
      <c r="T50" s="191"/>
    </row>
    <row r="51" spans="1:20" s="76" customFormat="1" ht="45" customHeight="1" x14ac:dyDescent="0.25">
      <c r="A51" s="196"/>
      <c r="B51" s="187"/>
      <c r="C51" s="188"/>
      <c r="G51" s="189"/>
      <c r="I51" s="190"/>
      <c r="J51" s="191"/>
      <c r="Q51" s="199"/>
      <c r="R51" s="191"/>
      <c r="T51" s="191"/>
    </row>
    <row r="52" spans="1:20" s="76" customFormat="1" ht="45" customHeight="1" x14ac:dyDescent="0.25">
      <c r="A52" s="196"/>
      <c r="B52" s="187"/>
      <c r="C52" s="188"/>
      <c r="G52" s="189"/>
      <c r="I52" s="190"/>
      <c r="J52" s="191"/>
      <c r="Q52" s="199"/>
      <c r="R52" s="191"/>
      <c r="T52" s="191"/>
    </row>
    <row r="53" spans="1:20" s="76" customFormat="1" ht="45" customHeight="1" x14ac:dyDescent="0.25">
      <c r="A53" s="197"/>
      <c r="B53" s="194"/>
      <c r="C53" s="188"/>
      <c r="G53" s="189"/>
      <c r="I53" s="190"/>
      <c r="J53" s="191"/>
      <c r="Q53" s="199"/>
      <c r="R53" s="191"/>
      <c r="T53" s="191"/>
    </row>
    <row r="54" spans="1:20" s="76" customFormat="1" ht="45" customHeight="1" x14ac:dyDescent="0.25">
      <c r="A54" s="196"/>
      <c r="B54" s="187"/>
      <c r="C54" s="188"/>
      <c r="G54" s="189"/>
      <c r="I54" s="190"/>
      <c r="J54" s="191"/>
      <c r="Q54" s="199"/>
      <c r="R54" s="191"/>
      <c r="T54" s="191"/>
    </row>
    <row r="55" spans="1:20" s="76" customFormat="1" ht="45" customHeight="1" x14ac:dyDescent="0.25">
      <c r="A55" s="196"/>
      <c r="B55" s="187"/>
      <c r="C55" s="188"/>
      <c r="G55" s="189"/>
      <c r="I55" s="190"/>
      <c r="J55" s="191"/>
      <c r="Q55" s="199"/>
      <c r="R55" s="191"/>
      <c r="T55" s="191"/>
    </row>
    <row r="56" spans="1:20" s="76" customFormat="1" ht="45" customHeight="1" x14ac:dyDescent="0.25">
      <c r="A56" s="197"/>
      <c r="B56" s="194"/>
      <c r="C56" s="188"/>
      <c r="G56" s="189"/>
      <c r="I56" s="190"/>
      <c r="J56" s="191"/>
      <c r="Q56" s="199"/>
      <c r="R56" s="191"/>
      <c r="T56" s="191"/>
    </row>
    <row r="57" spans="1:20" s="76" customFormat="1" ht="45" customHeight="1" x14ac:dyDescent="0.25">
      <c r="A57" s="196"/>
      <c r="B57" s="187"/>
      <c r="C57" s="188"/>
      <c r="G57" s="189"/>
      <c r="I57" s="190"/>
      <c r="J57" s="191"/>
      <c r="Q57" s="199"/>
      <c r="R57" s="191"/>
      <c r="T57" s="191"/>
    </row>
    <row r="58" spans="1:20" s="76" customFormat="1" ht="45" customHeight="1" x14ac:dyDescent="0.25">
      <c r="A58" s="196"/>
      <c r="B58" s="187"/>
      <c r="C58" s="188"/>
      <c r="G58" s="189"/>
      <c r="I58" s="190"/>
      <c r="J58" s="191"/>
      <c r="Q58" s="199"/>
      <c r="R58" s="191"/>
      <c r="T58" s="191"/>
    </row>
    <row r="59" spans="1:20" s="76" customFormat="1" ht="45" customHeight="1" x14ac:dyDescent="0.25">
      <c r="A59" s="197"/>
      <c r="B59" s="194"/>
      <c r="C59" s="188"/>
      <c r="G59" s="189"/>
      <c r="I59" s="190"/>
      <c r="J59" s="191"/>
      <c r="Q59" s="199"/>
      <c r="R59" s="191"/>
      <c r="T59" s="191"/>
    </row>
    <row r="60" spans="1:20" s="76" customFormat="1" ht="45" customHeight="1" x14ac:dyDescent="0.25">
      <c r="A60" s="196"/>
      <c r="B60" s="187"/>
      <c r="C60" s="188"/>
      <c r="G60" s="189"/>
      <c r="I60" s="190"/>
      <c r="J60" s="191"/>
      <c r="Q60" s="199"/>
      <c r="R60" s="191"/>
      <c r="T60" s="191"/>
    </row>
    <row r="61" spans="1:20" s="76" customFormat="1" ht="45" customHeight="1" x14ac:dyDescent="0.25">
      <c r="A61" s="196"/>
      <c r="B61" s="187"/>
      <c r="C61" s="188"/>
      <c r="G61" s="189"/>
      <c r="I61" s="190"/>
      <c r="J61" s="191"/>
      <c r="Q61" s="199"/>
      <c r="R61" s="191"/>
      <c r="T61" s="191"/>
    </row>
    <row r="62" spans="1:20" s="76" customFormat="1" ht="45" customHeight="1" x14ac:dyDescent="0.25">
      <c r="A62" s="197"/>
      <c r="B62" s="194"/>
      <c r="C62" s="188"/>
      <c r="G62" s="189"/>
      <c r="I62" s="190"/>
      <c r="J62" s="191"/>
      <c r="Q62" s="199"/>
      <c r="R62" s="191"/>
      <c r="T62" s="191"/>
    </row>
    <row r="63" spans="1:20" s="76" customFormat="1" ht="45" customHeight="1" x14ac:dyDescent="0.25">
      <c r="A63" s="196"/>
      <c r="B63" s="187"/>
      <c r="C63" s="188"/>
      <c r="G63" s="189"/>
      <c r="I63" s="190"/>
      <c r="J63" s="191"/>
      <c r="Q63" s="199"/>
      <c r="R63" s="191"/>
      <c r="T63" s="191"/>
    </row>
    <row r="64" spans="1:20" s="76" customFormat="1" ht="45" customHeight="1" x14ac:dyDescent="0.25">
      <c r="A64" s="196"/>
      <c r="B64" s="187"/>
      <c r="C64" s="188"/>
      <c r="G64" s="189"/>
      <c r="I64" s="190"/>
      <c r="J64" s="191"/>
      <c r="Q64" s="199"/>
      <c r="R64" s="191"/>
      <c r="T64" s="191"/>
    </row>
    <row r="65" spans="1:20" s="76" customFormat="1" ht="45" customHeight="1" x14ac:dyDescent="0.25">
      <c r="A65" s="197"/>
      <c r="B65" s="194"/>
      <c r="C65" s="188"/>
      <c r="G65" s="189"/>
      <c r="I65" s="190"/>
      <c r="J65" s="191"/>
      <c r="Q65" s="199"/>
      <c r="R65" s="191"/>
      <c r="T65" s="191"/>
    </row>
    <row r="66" spans="1:20" s="76" customFormat="1" ht="45" customHeight="1" x14ac:dyDescent="0.25">
      <c r="A66" s="196"/>
      <c r="B66" s="187"/>
      <c r="C66" s="188"/>
      <c r="G66" s="189"/>
      <c r="I66" s="190"/>
      <c r="J66" s="191"/>
      <c r="Q66" s="199"/>
      <c r="R66" s="191"/>
      <c r="T66" s="191"/>
    </row>
    <row r="67" spans="1:20" s="76" customFormat="1" ht="45" customHeight="1" x14ac:dyDescent="0.25">
      <c r="A67" s="196"/>
      <c r="B67" s="187"/>
      <c r="C67" s="188"/>
      <c r="G67" s="189"/>
      <c r="I67" s="190"/>
      <c r="J67" s="191"/>
      <c r="Q67" s="199"/>
      <c r="R67" s="191"/>
      <c r="T67" s="191"/>
    </row>
    <row r="68" spans="1:20" s="76" customFormat="1" ht="45" customHeight="1" x14ac:dyDescent="0.25">
      <c r="A68" s="197"/>
      <c r="B68" s="194"/>
      <c r="C68" s="188"/>
      <c r="G68" s="189"/>
      <c r="I68" s="190"/>
      <c r="J68" s="191"/>
      <c r="Q68" s="199"/>
      <c r="R68" s="191"/>
      <c r="T68" s="191"/>
    </row>
    <row r="69" spans="1:20" s="76" customFormat="1" ht="45" customHeight="1" x14ac:dyDescent="0.25">
      <c r="A69" s="200"/>
      <c r="B69" s="187"/>
      <c r="C69" s="188"/>
      <c r="G69" s="189"/>
      <c r="I69" s="190"/>
      <c r="J69" s="191"/>
      <c r="Q69" s="199"/>
      <c r="R69" s="191"/>
      <c r="T69" s="191"/>
    </row>
    <row r="70" spans="1:20" x14ac:dyDescent="0.25">
      <c r="A70" s="21"/>
      <c r="B70" s="105"/>
      <c r="C70" s="105"/>
    </row>
    <row r="71" spans="1:20" x14ac:dyDescent="0.25">
      <c r="A71" s="21"/>
      <c r="B71" s="105"/>
      <c r="C71" s="105"/>
    </row>
    <row r="72" spans="1:20" x14ac:dyDescent="0.25">
      <c r="A72" s="21"/>
      <c r="B72" s="105"/>
      <c r="C72" s="105"/>
    </row>
    <row r="73" spans="1:20" x14ac:dyDescent="0.25">
      <c r="A73" s="21"/>
      <c r="B73" s="105"/>
      <c r="C73" s="105"/>
    </row>
    <row r="74" spans="1:20" x14ac:dyDescent="0.25">
      <c r="A74" s="21"/>
      <c r="B74" s="105"/>
      <c r="C74" s="105"/>
    </row>
    <row r="75" spans="1:20" x14ac:dyDescent="0.25">
      <c r="A75" s="21"/>
      <c r="B75" s="105"/>
      <c r="C75" s="105"/>
    </row>
    <row r="76" spans="1:20" x14ac:dyDescent="0.25">
      <c r="A76" s="21"/>
      <c r="B76" s="105"/>
      <c r="C76" s="105"/>
    </row>
    <row r="77" spans="1:20" x14ac:dyDescent="0.25">
      <c r="A77" s="21"/>
      <c r="B77" s="105"/>
      <c r="C77" s="105"/>
    </row>
    <row r="78" spans="1:20" x14ac:dyDescent="0.25">
      <c r="A78" s="21"/>
      <c r="B78" s="105"/>
      <c r="C78" s="105"/>
    </row>
    <row r="79" spans="1:20" x14ac:dyDescent="0.25">
      <c r="A79" s="21"/>
      <c r="B79" s="105"/>
      <c r="C79" s="105"/>
    </row>
    <row r="80" spans="1:20" x14ac:dyDescent="0.25">
      <c r="A80" s="21"/>
      <c r="B80" s="105"/>
      <c r="C80" s="105"/>
    </row>
    <row r="81" spans="1:3" x14ac:dyDescent="0.25">
      <c r="A81" s="21"/>
      <c r="B81" s="105"/>
      <c r="C81" s="105"/>
    </row>
    <row r="82" spans="1:3" x14ac:dyDescent="0.25">
      <c r="A82" s="21"/>
      <c r="B82" s="105"/>
      <c r="C82" s="105"/>
    </row>
    <row r="83" spans="1:3" x14ac:dyDescent="0.25">
      <c r="A83" s="21"/>
      <c r="B83" s="105"/>
      <c r="C83" s="105"/>
    </row>
    <row r="84" spans="1:3" x14ac:dyDescent="0.25">
      <c r="A84" s="21"/>
      <c r="B84" s="105"/>
      <c r="C84" s="105"/>
    </row>
    <row r="85" spans="1:3" x14ac:dyDescent="0.25">
      <c r="A85" s="21"/>
      <c r="B85" s="105"/>
      <c r="C85" s="105"/>
    </row>
    <row r="86" spans="1:3" x14ac:dyDescent="0.25">
      <c r="A86" s="21"/>
      <c r="B86" s="105"/>
      <c r="C86" s="105"/>
    </row>
    <row r="87" spans="1:3" x14ac:dyDescent="0.25">
      <c r="A87" s="21"/>
      <c r="B87" s="105"/>
      <c r="C87" s="105"/>
    </row>
    <row r="88" spans="1:3" x14ac:dyDescent="0.25">
      <c r="A88" s="21"/>
      <c r="B88" s="105"/>
      <c r="C88" s="105"/>
    </row>
    <row r="89" spans="1:3" x14ac:dyDescent="0.25">
      <c r="A89" s="21"/>
      <c r="B89" s="105"/>
      <c r="C89" s="105"/>
    </row>
    <row r="90" spans="1:3" x14ac:dyDescent="0.25">
      <c r="A90" s="21"/>
      <c r="B90" s="105"/>
      <c r="C90" s="105"/>
    </row>
    <row r="91" spans="1:3" x14ac:dyDescent="0.25">
      <c r="A91" s="21"/>
      <c r="B91" s="105"/>
      <c r="C91" s="105"/>
    </row>
    <row r="92" spans="1:3" x14ac:dyDescent="0.25">
      <c r="A92" s="21"/>
      <c r="B92" s="105"/>
      <c r="C92" s="105"/>
    </row>
  </sheetData>
  <mergeCells count="4">
    <mergeCell ref="A1:T1"/>
    <mergeCell ref="L3:L4"/>
    <mergeCell ref="L7:L9"/>
    <mergeCell ref="M10:M14"/>
  </mergeCells>
  <hyperlinks>
    <hyperlink ref="T7" r:id="rId1"/>
    <hyperlink ref="T3" r:id="rId2"/>
    <hyperlink ref="T13" r:id="rId3"/>
    <hyperlink ref="T14" r:id="rId4"/>
  </hyperlinks>
  <pageMargins left="0.48" right="0.2" top="0.49" bottom="0.47" header="0.5" footer="0.5"/>
  <pageSetup paperSize="9" scale="70" orientation="landscape" verticalDpi="0" r:id="rId5"/>
  <colBreaks count="1" manualBreakCount="1">
    <brk id="2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07"/>
  <sheetViews>
    <sheetView showGridLines="0" topLeftCell="T22" zoomScaleNormal="100" workbookViewId="0">
      <selection activeCell="X7" sqref="X7"/>
    </sheetView>
  </sheetViews>
  <sheetFormatPr defaultRowHeight="15" x14ac:dyDescent="0.25"/>
  <cols>
    <col min="1" max="1" width="7" style="114" customWidth="1"/>
    <col min="2" max="2" width="8.85546875" style="115" customWidth="1"/>
    <col min="3" max="3" width="15.5703125" customWidth="1"/>
    <col min="4" max="4" width="15.28515625" customWidth="1"/>
    <col min="5" max="5" width="18.5703125" customWidth="1"/>
    <col min="6" max="6" width="13.28515625" customWidth="1"/>
    <col min="7" max="7" width="5.7109375" customWidth="1"/>
    <col min="8" max="8" width="13" customWidth="1"/>
    <col min="9" max="9" width="16.42578125" customWidth="1"/>
    <col min="10" max="10" width="12.42578125" customWidth="1"/>
    <col min="11" max="11" width="7" customWidth="1"/>
    <col min="12" max="12" width="9.28515625" customWidth="1"/>
    <col min="13" max="13" width="9.85546875" customWidth="1"/>
    <col min="14" max="14" width="9.5703125" customWidth="1"/>
    <col min="15" max="17" width="9.85546875" customWidth="1"/>
    <col min="18" max="18" width="38.42578125" customWidth="1"/>
    <col min="19" max="19" width="14.140625" customWidth="1"/>
    <col min="20" max="20" width="39.5703125" customWidth="1"/>
    <col min="21" max="21" width="11.5703125" customWidth="1"/>
    <col min="22" max="22" width="11.28515625" customWidth="1"/>
    <col min="23" max="23" width="10.28515625" customWidth="1"/>
    <col min="24" max="25" width="16" customWidth="1"/>
  </cols>
  <sheetData>
    <row r="1" spans="1:39" ht="47.25" customHeight="1" x14ac:dyDescent="0.25">
      <c r="A1" s="55" t="s">
        <v>260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39" s="63" customFormat="1" ht="61.5" customHeight="1" x14ac:dyDescent="0.25">
      <c r="A2" s="56" t="s">
        <v>261</v>
      </c>
      <c r="B2" s="3" t="s">
        <v>2</v>
      </c>
      <c r="C2" s="57" t="s">
        <v>262</v>
      </c>
      <c r="D2" s="58" t="s">
        <v>263</v>
      </c>
      <c r="E2" s="58" t="s">
        <v>264</v>
      </c>
      <c r="F2" s="58" t="s">
        <v>265</v>
      </c>
      <c r="G2" s="59" t="s">
        <v>266</v>
      </c>
      <c r="H2" s="60" t="s">
        <v>6</v>
      </c>
      <c r="I2" s="61" t="s">
        <v>8</v>
      </c>
      <c r="J2" s="61" t="s">
        <v>9</v>
      </c>
      <c r="K2" s="61" t="s">
        <v>10</v>
      </c>
      <c r="L2" s="61" t="s">
        <v>11</v>
      </c>
      <c r="M2" s="62" t="s">
        <v>267</v>
      </c>
      <c r="N2" s="62" t="s">
        <v>268</v>
      </c>
      <c r="O2" s="61" t="s">
        <v>269</v>
      </c>
      <c r="P2" s="61" t="s">
        <v>270</v>
      </c>
      <c r="Q2" s="61" t="s">
        <v>271</v>
      </c>
      <c r="R2" s="60" t="s">
        <v>272</v>
      </c>
      <c r="S2" s="60" t="s">
        <v>273</v>
      </c>
      <c r="T2" s="60" t="s">
        <v>274</v>
      </c>
      <c r="U2" s="8" t="s">
        <v>18</v>
      </c>
      <c r="V2" s="8" t="s">
        <v>19</v>
      </c>
      <c r="W2" s="8" t="s">
        <v>20</v>
      </c>
      <c r="X2" s="8" t="s">
        <v>21</v>
      </c>
      <c r="Y2" s="8" t="s">
        <v>22</v>
      </c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s="76" customFormat="1" ht="45" customHeight="1" x14ac:dyDescent="0.25">
      <c r="A3" s="64">
        <v>1</v>
      </c>
      <c r="B3" s="65" t="s">
        <v>275</v>
      </c>
      <c r="C3" s="66">
        <v>212500800003</v>
      </c>
      <c r="D3" s="67" t="s">
        <v>276</v>
      </c>
      <c r="E3" s="67" t="s">
        <v>277</v>
      </c>
      <c r="F3" s="67" t="s">
        <v>278</v>
      </c>
      <c r="G3" s="67" t="s">
        <v>279</v>
      </c>
      <c r="H3" s="68">
        <v>38726</v>
      </c>
      <c r="I3" s="69" t="s">
        <v>280</v>
      </c>
      <c r="J3" s="70" t="s">
        <v>281</v>
      </c>
      <c r="K3" s="71">
        <v>68</v>
      </c>
      <c r="L3" s="72"/>
      <c r="M3" s="73">
        <v>900</v>
      </c>
      <c r="N3" s="73" t="s">
        <v>282</v>
      </c>
      <c r="O3" s="73">
        <v>517</v>
      </c>
      <c r="P3" s="73">
        <v>706</v>
      </c>
      <c r="Q3" s="73" t="s">
        <v>218</v>
      </c>
      <c r="R3" s="71" t="s">
        <v>283</v>
      </c>
      <c r="S3" s="71" t="s">
        <v>284</v>
      </c>
      <c r="T3" s="74" t="s">
        <v>285</v>
      </c>
      <c r="U3" s="75"/>
      <c r="V3" s="75"/>
      <c r="W3" s="75" t="s">
        <v>51</v>
      </c>
      <c r="X3" s="75"/>
      <c r="Y3" s="75"/>
    </row>
    <row r="4" spans="1:39" s="76" customFormat="1" ht="45" customHeight="1" x14ac:dyDescent="0.25">
      <c r="A4" s="64">
        <v>2</v>
      </c>
      <c r="B4" s="65" t="s">
        <v>23</v>
      </c>
      <c r="C4" s="77">
        <v>212500800006</v>
      </c>
      <c r="D4" s="71" t="s">
        <v>286</v>
      </c>
      <c r="E4" s="71" t="s">
        <v>287</v>
      </c>
      <c r="F4" s="71" t="s">
        <v>288</v>
      </c>
      <c r="G4" s="71" t="s">
        <v>279</v>
      </c>
      <c r="H4" s="78">
        <v>38173</v>
      </c>
      <c r="I4" s="79" t="s">
        <v>289</v>
      </c>
      <c r="J4" s="71" t="s">
        <v>290</v>
      </c>
      <c r="K4" s="71">
        <v>97</v>
      </c>
      <c r="L4" s="80"/>
      <c r="M4" s="81">
        <v>1147</v>
      </c>
      <c r="N4" s="81">
        <v>743</v>
      </c>
      <c r="O4" s="81">
        <v>742</v>
      </c>
      <c r="P4" s="81">
        <v>885</v>
      </c>
      <c r="Q4" s="81"/>
      <c r="R4" s="71" t="s">
        <v>291</v>
      </c>
      <c r="S4" s="71" t="s">
        <v>292</v>
      </c>
      <c r="T4" s="74" t="s">
        <v>293</v>
      </c>
      <c r="U4" s="75"/>
      <c r="V4" s="21" t="s">
        <v>35</v>
      </c>
      <c r="X4" s="75"/>
      <c r="Y4" s="75" t="s">
        <v>294</v>
      </c>
    </row>
    <row r="5" spans="1:39" s="76" customFormat="1" ht="45" customHeight="1" x14ac:dyDescent="0.25">
      <c r="A5" s="64">
        <v>3</v>
      </c>
      <c r="B5" s="82" t="s">
        <v>67</v>
      </c>
      <c r="C5" s="83">
        <v>212500800007</v>
      </c>
      <c r="D5" s="71" t="s">
        <v>295</v>
      </c>
      <c r="E5" s="71" t="s">
        <v>296</v>
      </c>
      <c r="F5" s="71" t="s">
        <v>297</v>
      </c>
      <c r="G5" s="71" t="s">
        <v>279</v>
      </c>
      <c r="H5" s="78">
        <v>37671</v>
      </c>
      <c r="I5" s="84" t="s">
        <v>298</v>
      </c>
      <c r="J5" s="70" t="s">
        <v>299</v>
      </c>
      <c r="K5" s="71">
        <v>58</v>
      </c>
      <c r="L5" s="85">
        <v>82</v>
      </c>
      <c r="M5" s="81">
        <v>975</v>
      </c>
      <c r="N5" s="81">
        <v>574</v>
      </c>
      <c r="O5" s="81">
        <v>591</v>
      </c>
      <c r="P5" s="81">
        <v>725</v>
      </c>
      <c r="Q5" s="81"/>
      <c r="R5" s="71" t="s">
        <v>300</v>
      </c>
      <c r="S5" s="71">
        <v>9817467887</v>
      </c>
      <c r="T5" s="74" t="s">
        <v>301</v>
      </c>
      <c r="U5" s="75"/>
      <c r="V5" s="75" t="s">
        <v>302</v>
      </c>
      <c r="W5" s="75"/>
      <c r="X5" s="75"/>
      <c r="Y5" s="75"/>
    </row>
    <row r="6" spans="1:39" s="76" customFormat="1" ht="45" customHeight="1" x14ac:dyDescent="0.25">
      <c r="A6" s="64">
        <v>4</v>
      </c>
      <c r="B6" s="65" t="s">
        <v>23</v>
      </c>
      <c r="C6" s="77">
        <v>212500800008</v>
      </c>
      <c r="D6" s="71" t="s">
        <v>303</v>
      </c>
      <c r="E6" s="71" t="s">
        <v>304</v>
      </c>
      <c r="F6" s="71" t="s">
        <v>305</v>
      </c>
      <c r="G6" s="71" t="s">
        <v>279</v>
      </c>
      <c r="H6" s="78">
        <v>37762</v>
      </c>
      <c r="I6" s="84" t="s">
        <v>306</v>
      </c>
      <c r="J6" s="70" t="s">
        <v>307</v>
      </c>
      <c r="K6" s="71">
        <v>70</v>
      </c>
      <c r="L6" s="85">
        <v>57</v>
      </c>
      <c r="M6" s="73" t="s">
        <v>282</v>
      </c>
      <c r="N6" s="73" t="s">
        <v>282</v>
      </c>
      <c r="O6" s="73" t="s">
        <v>282</v>
      </c>
      <c r="P6" s="73" t="s">
        <v>102</v>
      </c>
      <c r="Q6" s="73" t="s">
        <v>72</v>
      </c>
      <c r="R6" s="71" t="s">
        <v>308</v>
      </c>
      <c r="S6" s="71">
        <v>9335099741</v>
      </c>
      <c r="T6" s="86" t="s">
        <v>309</v>
      </c>
      <c r="U6" s="75"/>
      <c r="V6" s="8" t="s">
        <v>19</v>
      </c>
      <c r="W6" s="75"/>
      <c r="X6" s="75"/>
      <c r="Y6" s="75"/>
    </row>
    <row r="7" spans="1:39" s="76" customFormat="1" ht="45" customHeight="1" x14ac:dyDescent="0.25">
      <c r="A7" s="64">
        <v>5</v>
      </c>
      <c r="B7" s="87" t="s">
        <v>23</v>
      </c>
      <c r="C7" s="83">
        <v>212500800009</v>
      </c>
      <c r="D7" s="71" t="s">
        <v>310</v>
      </c>
      <c r="E7" s="71" t="s">
        <v>311</v>
      </c>
      <c r="F7" s="71" t="s">
        <v>312</v>
      </c>
      <c r="G7" s="71" t="s">
        <v>313</v>
      </c>
      <c r="H7" s="78">
        <v>37428</v>
      </c>
      <c r="I7" s="84" t="s">
        <v>314</v>
      </c>
      <c r="J7" s="70" t="s">
        <v>315</v>
      </c>
      <c r="K7" s="71">
        <v>60</v>
      </c>
      <c r="L7" s="85">
        <v>60</v>
      </c>
      <c r="M7" s="81">
        <v>976</v>
      </c>
      <c r="N7" s="81">
        <v>599</v>
      </c>
      <c r="O7" s="81">
        <v>678</v>
      </c>
      <c r="P7" s="81">
        <v>824</v>
      </c>
      <c r="Q7" s="81"/>
      <c r="R7" s="71" t="s">
        <v>316</v>
      </c>
      <c r="S7" s="71" t="s">
        <v>317</v>
      </c>
      <c r="T7" s="86" t="s">
        <v>318</v>
      </c>
      <c r="U7" s="75"/>
      <c r="V7" s="75"/>
      <c r="W7" s="75"/>
      <c r="X7" s="75"/>
      <c r="Y7" s="75"/>
    </row>
    <row r="8" spans="1:39" s="76" customFormat="1" ht="45" customHeight="1" x14ac:dyDescent="0.25">
      <c r="A8" s="64">
        <v>6</v>
      </c>
      <c r="B8" s="65" t="s">
        <v>23</v>
      </c>
      <c r="C8" s="77">
        <v>212500800012</v>
      </c>
      <c r="D8" s="71" t="s">
        <v>319</v>
      </c>
      <c r="E8" s="71" t="s">
        <v>320</v>
      </c>
      <c r="F8" s="71" t="s">
        <v>321</v>
      </c>
      <c r="G8" s="71" t="s">
        <v>313</v>
      </c>
      <c r="H8" s="78">
        <v>37896</v>
      </c>
      <c r="I8" s="84" t="s">
        <v>322</v>
      </c>
      <c r="J8" s="70" t="s">
        <v>323</v>
      </c>
      <c r="K8" s="71">
        <v>73.2</v>
      </c>
      <c r="L8" s="85">
        <v>92</v>
      </c>
      <c r="M8" s="81">
        <v>1150</v>
      </c>
      <c r="N8" s="81">
        <v>659</v>
      </c>
      <c r="O8" s="81">
        <v>653</v>
      </c>
      <c r="P8" s="81">
        <v>871</v>
      </c>
      <c r="Q8" s="81"/>
      <c r="R8" s="71" t="s">
        <v>324</v>
      </c>
      <c r="S8" s="71">
        <v>8570827937</v>
      </c>
      <c r="T8" s="86" t="s">
        <v>325</v>
      </c>
      <c r="U8" s="75"/>
      <c r="V8" s="21" t="s">
        <v>35</v>
      </c>
      <c r="X8" s="75"/>
      <c r="Y8" s="75"/>
    </row>
    <row r="9" spans="1:39" s="76" customFormat="1" ht="45" customHeight="1" x14ac:dyDescent="0.25">
      <c r="A9" s="64">
        <v>7</v>
      </c>
      <c r="B9" s="87" t="s">
        <v>23</v>
      </c>
      <c r="C9" s="83">
        <v>212500800013</v>
      </c>
      <c r="D9" s="71" t="s">
        <v>326</v>
      </c>
      <c r="E9" s="71" t="s">
        <v>327</v>
      </c>
      <c r="F9" s="71" t="s">
        <v>328</v>
      </c>
      <c r="G9" s="71" t="s">
        <v>313</v>
      </c>
      <c r="H9" s="78">
        <v>37958</v>
      </c>
      <c r="I9" s="84" t="s">
        <v>329</v>
      </c>
      <c r="J9" s="70" t="s">
        <v>330</v>
      </c>
      <c r="K9" s="71">
        <v>73</v>
      </c>
      <c r="L9" s="88"/>
      <c r="M9" s="81">
        <v>1156</v>
      </c>
      <c r="N9" s="81">
        <v>750</v>
      </c>
      <c r="O9" s="81">
        <v>793</v>
      </c>
      <c r="P9" s="81">
        <v>947</v>
      </c>
      <c r="Q9" s="81"/>
      <c r="R9" s="71" t="s">
        <v>331</v>
      </c>
      <c r="S9" s="71">
        <v>9318922940</v>
      </c>
      <c r="T9" s="86" t="s">
        <v>332</v>
      </c>
      <c r="U9" s="75"/>
      <c r="V9" s="75"/>
      <c r="W9" s="75"/>
      <c r="X9" s="75"/>
      <c r="Y9" s="75"/>
    </row>
    <row r="10" spans="1:39" s="76" customFormat="1" ht="45" customHeight="1" x14ac:dyDescent="0.25">
      <c r="A10" s="64">
        <v>8</v>
      </c>
      <c r="B10" s="65" t="s">
        <v>67</v>
      </c>
      <c r="C10" s="77">
        <v>212500800014</v>
      </c>
      <c r="D10" s="71" t="s">
        <v>333</v>
      </c>
      <c r="E10" s="71" t="s">
        <v>334</v>
      </c>
      <c r="F10" s="71" t="s">
        <v>335</v>
      </c>
      <c r="G10" s="71" t="s">
        <v>279</v>
      </c>
      <c r="H10" s="78">
        <v>38317</v>
      </c>
      <c r="I10" s="79" t="s">
        <v>336</v>
      </c>
      <c r="J10" s="71" t="s">
        <v>337</v>
      </c>
      <c r="K10" s="71">
        <v>74</v>
      </c>
      <c r="L10" s="80"/>
      <c r="M10" s="73" t="s">
        <v>282</v>
      </c>
      <c r="N10" s="73" t="s">
        <v>282</v>
      </c>
      <c r="O10" s="73">
        <v>462</v>
      </c>
      <c r="P10" s="73" t="s">
        <v>218</v>
      </c>
      <c r="Q10" s="73" t="s">
        <v>102</v>
      </c>
      <c r="R10" s="71" t="s">
        <v>338</v>
      </c>
      <c r="S10" s="71">
        <v>8570008172</v>
      </c>
      <c r="T10" s="86" t="s">
        <v>339</v>
      </c>
      <c r="U10" s="75"/>
      <c r="V10" s="8" t="s">
        <v>19</v>
      </c>
      <c r="W10" s="75"/>
      <c r="X10" s="75"/>
      <c r="Y10" s="75"/>
    </row>
    <row r="11" spans="1:39" s="76" customFormat="1" ht="45" customHeight="1" x14ac:dyDescent="0.25">
      <c r="A11" s="64">
        <v>9</v>
      </c>
      <c r="B11" s="87" t="s">
        <v>23</v>
      </c>
      <c r="C11" s="77">
        <v>212500800018</v>
      </c>
      <c r="D11" s="71" t="s">
        <v>340</v>
      </c>
      <c r="E11" s="71" t="s">
        <v>341</v>
      </c>
      <c r="F11" s="71" t="s">
        <v>342</v>
      </c>
      <c r="G11" s="71" t="s">
        <v>313</v>
      </c>
      <c r="H11" s="78">
        <v>38050</v>
      </c>
      <c r="I11" s="84" t="s">
        <v>343</v>
      </c>
      <c r="J11" s="70" t="s">
        <v>344</v>
      </c>
      <c r="K11" s="71">
        <v>69.400000000000006</v>
      </c>
      <c r="L11" s="85">
        <v>87</v>
      </c>
      <c r="M11" s="81">
        <v>1080</v>
      </c>
      <c r="N11" s="81">
        <v>648</v>
      </c>
      <c r="O11" s="81">
        <v>691</v>
      </c>
      <c r="P11" s="81">
        <v>869</v>
      </c>
      <c r="Q11" s="81"/>
      <c r="R11" s="71" t="s">
        <v>345</v>
      </c>
      <c r="S11" s="71">
        <v>9896016688</v>
      </c>
      <c r="T11" s="89" t="s">
        <v>346</v>
      </c>
      <c r="U11" s="75"/>
      <c r="V11" s="75"/>
      <c r="W11" s="75"/>
      <c r="X11" s="75"/>
      <c r="Y11" s="75"/>
    </row>
    <row r="12" spans="1:39" s="76" customFormat="1" ht="45" customHeight="1" x14ac:dyDescent="0.25">
      <c r="A12" s="64">
        <v>10</v>
      </c>
      <c r="B12" s="65" t="s">
        <v>67</v>
      </c>
      <c r="C12" s="83">
        <v>212500800019</v>
      </c>
      <c r="D12" s="71" t="s">
        <v>347</v>
      </c>
      <c r="E12" s="71" t="s">
        <v>348</v>
      </c>
      <c r="F12" s="71" t="s">
        <v>349</v>
      </c>
      <c r="G12" s="71" t="s">
        <v>279</v>
      </c>
      <c r="H12" s="78">
        <v>38759</v>
      </c>
      <c r="I12" s="84" t="s">
        <v>350</v>
      </c>
      <c r="J12" s="70" t="s">
        <v>351</v>
      </c>
      <c r="K12" s="71">
        <v>52</v>
      </c>
      <c r="L12" s="88"/>
      <c r="M12" s="73">
        <v>946</v>
      </c>
      <c r="N12" s="73" t="s">
        <v>282</v>
      </c>
      <c r="O12" s="73" t="s">
        <v>282</v>
      </c>
      <c r="P12" s="73" t="s">
        <v>57</v>
      </c>
      <c r="Q12" s="73"/>
      <c r="R12" s="71" t="s">
        <v>352</v>
      </c>
      <c r="S12" s="71" t="s">
        <v>353</v>
      </c>
      <c r="T12" s="74" t="s">
        <v>354</v>
      </c>
      <c r="U12" s="75"/>
      <c r="V12" s="21" t="s">
        <v>35</v>
      </c>
      <c r="X12" s="75"/>
      <c r="Y12" s="75"/>
    </row>
    <row r="13" spans="1:39" s="76" customFormat="1" ht="45" customHeight="1" x14ac:dyDescent="0.25">
      <c r="A13" s="64">
        <v>11</v>
      </c>
      <c r="B13" s="87" t="s">
        <v>23</v>
      </c>
      <c r="C13" s="77">
        <v>212500800020</v>
      </c>
      <c r="D13" s="71" t="s">
        <v>355</v>
      </c>
      <c r="E13" s="71" t="s">
        <v>356</v>
      </c>
      <c r="F13" s="71" t="s">
        <v>357</v>
      </c>
      <c r="G13" s="71" t="s">
        <v>279</v>
      </c>
      <c r="H13" s="78">
        <v>38459</v>
      </c>
      <c r="I13" s="84" t="s">
        <v>358</v>
      </c>
      <c r="J13" s="70" t="s">
        <v>359</v>
      </c>
      <c r="K13" s="71">
        <v>66.599999999999994</v>
      </c>
      <c r="L13" s="80"/>
      <c r="M13" s="81">
        <v>1061</v>
      </c>
      <c r="N13" s="81">
        <v>663</v>
      </c>
      <c r="O13" s="81">
        <v>640</v>
      </c>
      <c r="P13" s="81">
        <v>774</v>
      </c>
      <c r="Q13" s="81"/>
      <c r="R13" s="71" t="s">
        <v>360</v>
      </c>
      <c r="S13" s="71">
        <v>7015113911</v>
      </c>
      <c r="T13" s="74" t="s">
        <v>361</v>
      </c>
      <c r="U13" s="75"/>
      <c r="V13" s="8" t="s">
        <v>19</v>
      </c>
      <c r="W13" s="75"/>
      <c r="X13" s="75"/>
      <c r="Y13" s="75"/>
    </row>
    <row r="14" spans="1:39" s="76" customFormat="1" ht="45" customHeight="1" x14ac:dyDescent="0.25">
      <c r="A14" s="64">
        <v>12</v>
      </c>
      <c r="B14" s="87" t="s">
        <v>23</v>
      </c>
      <c r="C14" s="77">
        <v>212500800022</v>
      </c>
      <c r="D14" s="71" t="s">
        <v>362</v>
      </c>
      <c r="E14" s="71" t="s">
        <v>363</v>
      </c>
      <c r="F14" s="71" t="s">
        <v>364</v>
      </c>
      <c r="G14" s="71" t="s">
        <v>279</v>
      </c>
      <c r="H14" s="78">
        <v>37872</v>
      </c>
      <c r="I14" s="84" t="s">
        <v>365</v>
      </c>
      <c r="J14" s="70" t="s">
        <v>366</v>
      </c>
      <c r="K14" s="71">
        <v>62</v>
      </c>
      <c r="L14" s="85">
        <v>72</v>
      </c>
      <c r="M14" s="73" t="s">
        <v>282</v>
      </c>
      <c r="N14" s="73" t="s">
        <v>367</v>
      </c>
      <c r="O14" s="73" t="s">
        <v>282</v>
      </c>
      <c r="P14" s="73" t="s">
        <v>218</v>
      </c>
      <c r="Q14" s="73"/>
      <c r="R14" s="71" t="s">
        <v>368</v>
      </c>
      <c r="S14" s="71">
        <v>9812279947</v>
      </c>
      <c r="T14" s="74" t="s">
        <v>369</v>
      </c>
      <c r="U14" s="75"/>
      <c r="V14" s="8" t="s">
        <v>19</v>
      </c>
      <c r="W14" s="75"/>
      <c r="X14" s="75"/>
      <c r="Y14" s="75"/>
    </row>
    <row r="15" spans="1:39" s="76" customFormat="1" ht="45" customHeight="1" x14ac:dyDescent="0.25">
      <c r="A15" s="64">
        <v>13</v>
      </c>
      <c r="B15" s="87" t="s">
        <v>23</v>
      </c>
      <c r="C15" s="77">
        <v>212500800024</v>
      </c>
      <c r="D15" s="71" t="s">
        <v>370</v>
      </c>
      <c r="E15" s="71" t="s">
        <v>371</v>
      </c>
      <c r="F15" s="71" t="s">
        <v>372</v>
      </c>
      <c r="G15" s="71" t="s">
        <v>313</v>
      </c>
      <c r="H15" s="78">
        <v>37840</v>
      </c>
      <c r="I15" s="84" t="s">
        <v>373</v>
      </c>
      <c r="J15" s="70" t="s">
        <v>374</v>
      </c>
      <c r="K15" s="71">
        <v>54</v>
      </c>
      <c r="L15" s="85">
        <v>53</v>
      </c>
      <c r="M15" s="73" t="s">
        <v>282</v>
      </c>
      <c r="N15" s="73" t="s">
        <v>282</v>
      </c>
      <c r="O15" s="73" t="s">
        <v>282</v>
      </c>
      <c r="P15" s="73" t="s">
        <v>218</v>
      </c>
      <c r="Q15" s="73"/>
      <c r="R15" s="71" t="s">
        <v>375</v>
      </c>
      <c r="S15" s="71">
        <v>9350572210</v>
      </c>
      <c r="T15" s="86" t="s">
        <v>376</v>
      </c>
      <c r="U15" s="75"/>
      <c r="V15" s="21" t="s">
        <v>35</v>
      </c>
      <c r="X15" s="75"/>
      <c r="Y15" s="75"/>
    </row>
    <row r="16" spans="1:39" s="76" customFormat="1" ht="45" customHeight="1" x14ac:dyDescent="0.25">
      <c r="A16" s="64">
        <v>14</v>
      </c>
      <c r="B16" s="65" t="s">
        <v>23</v>
      </c>
      <c r="C16" s="90">
        <v>212500800025</v>
      </c>
      <c r="D16" s="71" t="s">
        <v>377</v>
      </c>
      <c r="E16" s="71" t="s">
        <v>378</v>
      </c>
      <c r="F16" s="71" t="s">
        <v>379</v>
      </c>
      <c r="G16" s="71" t="s">
        <v>313</v>
      </c>
      <c r="H16" s="78">
        <v>37212</v>
      </c>
      <c r="I16" s="84" t="s">
        <v>380</v>
      </c>
      <c r="J16" s="70" t="s">
        <v>381</v>
      </c>
      <c r="K16" s="71">
        <v>60</v>
      </c>
      <c r="L16" s="85">
        <v>81</v>
      </c>
      <c r="M16" s="73" t="s">
        <v>282</v>
      </c>
      <c r="N16" s="73" t="s">
        <v>282</v>
      </c>
      <c r="O16" s="73">
        <v>556</v>
      </c>
      <c r="P16" s="73">
        <v>703</v>
      </c>
      <c r="Q16" s="73"/>
      <c r="R16" s="71" t="s">
        <v>382</v>
      </c>
      <c r="S16" s="71">
        <v>8295806776</v>
      </c>
      <c r="T16" s="74" t="s">
        <v>383</v>
      </c>
      <c r="U16" s="75"/>
      <c r="V16" s="75"/>
      <c r="W16" s="75"/>
      <c r="X16" s="75"/>
      <c r="Y16" s="75"/>
    </row>
    <row r="17" spans="1:25" s="76" customFormat="1" ht="45" customHeight="1" x14ac:dyDescent="0.25">
      <c r="A17" s="64">
        <v>15</v>
      </c>
      <c r="B17" s="87" t="s">
        <v>23</v>
      </c>
      <c r="C17" s="77">
        <v>212500800026</v>
      </c>
      <c r="D17" s="71" t="s">
        <v>384</v>
      </c>
      <c r="E17" s="71" t="s">
        <v>385</v>
      </c>
      <c r="F17" s="71" t="s">
        <v>386</v>
      </c>
      <c r="G17" s="71" t="s">
        <v>279</v>
      </c>
      <c r="H17" s="78">
        <v>38760</v>
      </c>
      <c r="I17" s="71"/>
      <c r="J17" s="71"/>
      <c r="K17" s="71">
        <v>54.2</v>
      </c>
      <c r="L17" s="88"/>
      <c r="M17" s="73" t="s">
        <v>282</v>
      </c>
      <c r="N17" s="73" t="s">
        <v>282</v>
      </c>
      <c r="O17" s="73" t="s">
        <v>282</v>
      </c>
      <c r="P17" s="73" t="s">
        <v>102</v>
      </c>
      <c r="Q17" s="73"/>
      <c r="R17" s="71" t="s">
        <v>387</v>
      </c>
      <c r="S17" s="71" t="s">
        <v>388</v>
      </c>
      <c r="T17" s="74" t="s">
        <v>389</v>
      </c>
      <c r="U17" s="75"/>
      <c r="V17" s="8" t="s">
        <v>19</v>
      </c>
      <c r="W17" s="75"/>
      <c r="X17" s="75"/>
      <c r="Y17" s="75"/>
    </row>
    <row r="18" spans="1:25" s="76" customFormat="1" ht="45" customHeight="1" x14ac:dyDescent="0.25">
      <c r="A18" s="64">
        <v>16</v>
      </c>
      <c r="B18" s="65" t="s">
        <v>23</v>
      </c>
      <c r="C18" s="83">
        <v>212500800027</v>
      </c>
      <c r="D18" s="71" t="s">
        <v>390</v>
      </c>
      <c r="E18" s="71" t="s">
        <v>391</v>
      </c>
      <c r="F18" s="71" t="s">
        <v>392</v>
      </c>
      <c r="G18" s="71" t="s">
        <v>313</v>
      </c>
      <c r="H18" s="78">
        <v>36973</v>
      </c>
      <c r="I18" s="84" t="s">
        <v>393</v>
      </c>
      <c r="J18" s="70" t="s">
        <v>394</v>
      </c>
      <c r="K18" s="71">
        <v>50</v>
      </c>
      <c r="L18" s="80"/>
      <c r="M18" s="73" t="s">
        <v>367</v>
      </c>
      <c r="N18" s="73" t="s">
        <v>282</v>
      </c>
      <c r="O18" s="73">
        <v>517</v>
      </c>
      <c r="P18" s="73">
        <v>627</v>
      </c>
      <c r="Q18" s="73"/>
      <c r="R18" s="71" t="s">
        <v>395</v>
      </c>
      <c r="S18" s="71" t="s">
        <v>302</v>
      </c>
      <c r="T18" s="91" t="s">
        <v>396</v>
      </c>
      <c r="U18" s="75"/>
      <c r="V18" s="21" t="s">
        <v>35</v>
      </c>
      <c r="W18" s="75"/>
      <c r="X18" s="75"/>
      <c r="Y18" s="75"/>
    </row>
    <row r="19" spans="1:25" s="76" customFormat="1" ht="45" customHeight="1" x14ac:dyDescent="0.25">
      <c r="A19" s="64">
        <v>17</v>
      </c>
      <c r="B19" s="87" t="s">
        <v>23</v>
      </c>
      <c r="C19" s="77">
        <v>212500800028</v>
      </c>
      <c r="D19" s="71" t="s">
        <v>397</v>
      </c>
      <c r="E19" s="71" t="s">
        <v>398</v>
      </c>
      <c r="F19" s="71" t="s">
        <v>399</v>
      </c>
      <c r="G19" s="71" t="s">
        <v>313</v>
      </c>
      <c r="H19" s="78">
        <v>37500</v>
      </c>
      <c r="I19" s="84" t="s">
        <v>400</v>
      </c>
      <c r="J19" s="70" t="s">
        <v>401</v>
      </c>
      <c r="K19" s="71">
        <v>66.2</v>
      </c>
      <c r="L19" s="85">
        <v>63.6</v>
      </c>
      <c r="M19" s="73" t="s">
        <v>282</v>
      </c>
      <c r="N19" s="73" t="s">
        <v>282</v>
      </c>
      <c r="O19" s="73" t="s">
        <v>282</v>
      </c>
      <c r="P19" s="73" t="s">
        <v>218</v>
      </c>
      <c r="Q19" s="73"/>
      <c r="R19" s="71" t="s">
        <v>402</v>
      </c>
      <c r="S19" s="71">
        <v>8708303880</v>
      </c>
      <c r="T19" s="74" t="s">
        <v>403</v>
      </c>
      <c r="U19" s="75"/>
      <c r="V19" s="21" t="s">
        <v>35</v>
      </c>
      <c r="W19" s="75"/>
      <c r="X19" s="75"/>
      <c r="Y19" s="75"/>
    </row>
    <row r="20" spans="1:25" s="76" customFormat="1" ht="45" customHeight="1" x14ac:dyDescent="0.25">
      <c r="A20" s="64">
        <v>18</v>
      </c>
      <c r="B20" s="82" t="s">
        <v>74</v>
      </c>
      <c r="C20" s="83">
        <v>212500800029</v>
      </c>
      <c r="D20" s="71" t="s">
        <v>404</v>
      </c>
      <c r="E20" s="71" t="s">
        <v>405</v>
      </c>
      <c r="F20" s="71" t="s">
        <v>406</v>
      </c>
      <c r="G20" s="71" t="s">
        <v>279</v>
      </c>
      <c r="H20" s="78">
        <v>37251</v>
      </c>
      <c r="I20" s="84" t="s">
        <v>407</v>
      </c>
      <c r="J20" s="70" t="s">
        <v>408</v>
      </c>
      <c r="K20" s="71">
        <v>50</v>
      </c>
      <c r="L20" s="85">
        <v>82</v>
      </c>
      <c r="M20" s="73" t="s">
        <v>282</v>
      </c>
      <c r="N20" s="73" t="s">
        <v>282</v>
      </c>
      <c r="O20" s="73" t="s">
        <v>282</v>
      </c>
      <c r="P20" s="73" t="s">
        <v>32</v>
      </c>
      <c r="Q20" s="73"/>
      <c r="R20" s="71" t="s">
        <v>409</v>
      </c>
      <c r="S20" s="71">
        <v>9306267002</v>
      </c>
      <c r="T20" s="86" t="s">
        <v>410</v>
      </c>
      <c r="U20" s="75"/>
      <c r="V20" s="21" t="s">
        <v>35</v>
      </c>
      <c r="W20" s="75"/>
      <c r="X20" s="75"/>
      <c r="Y20" s="75"/>
    </row>
    <row r="21" spans="1:25" s="76" customFormat="1" ht="45" customHeight="1" x14ac:dyDescent="0.25">
      <c r="A21" s="64">
        <v>19</v>
      </c>
      <c r="B21" s="87" t="s">
        <v>23</v>
      </c>
      <c r="C21" s="83">
        <v>212500800030</v>
      </c>
      <c r="D21" s="71" t="s">
        <v>411</v>
      </c>
      <c r="E21" s="71" t="s">
        <v>412</v>
      </c>
      <c r="F21" s="71" t="s">
        <v>413</v>
      </c>
      <c r="G21" s="71" t="s">
        <v>313</v>
      </c>
      <c r="H21" s="78">
        <v>37376</v>
      </c>
      <c r="I21" s="84" t="s">
        <v>414</v>
      </c>
      <c r="J21" s="70" t="s">
        <v>415</v>
      </c>
      <c r="K21" s="71">
        <v>62.11</v>
      </c>
      <c r="L21" s="85">
        <v>80</v>
      </c>
      <c r="M21" s="81">
        <v>1012</v>
      </c>
      <c r="N21" s="81">
        <v>582</v>
      </c>
      <c r="O21" s="81">
        <v>605</v>
      </c>
      <c r="P21" s="81">
        <v>716</v>
      </c>
      <c r="Q21" s="81"/>
      <c r="R21" s="71" t="s">
        <v>416</v>
      </c>
      <c r="S21" s="71">
        <v>9588349357</v>
      </c>
      <c r="T21" s="86" t="s">
        <v>417</v>
      </c>
      <c r="U21" s="75"/>
      <c r="V21" s="75"/>
      <c r="W21" s="75"/>
      <c r="X21" s="24" t="s">
        <v>418</v>
      </c>
      <c r="Y21" s="75"/>
    </row>
    <row r="22" spans="1:25" s="76" customFormat="1" ht="45" customHeight="1" x14ac:dyDescent="0.25">
      <c r="A22" s="64">
        <v>20</v>
      </c>
      <c r="B22" s="65" t="s">
        <v>74</v>
      </c>
      <c r="C22" s="77">
        <v>212500800032</v>
      </c>
      <c r="D22" s="71" t="s">
        <v>419</v>
      </c>
      <c r="E22" s="71" t="s">
        <v>420</v>
      </c>
      <c r="F22" s="71" t="s">
        <v>421</v>
      </c>
      <c r="G22" s="71" t="s">
        <v>279</v>
      </c>
      <c r="H22" s="78">
        <v>38302</v>
      </c>
      <c r="I22" s="84" t="s">
        <v>422</v>
      </c>
      <c r="J22" s="70" t="s">
        <v>423</v>
      </c>
      <c r="K22" s="71">
        <v>64.67</v>
      </c>
      <c r="L22" s="85"/>
      <c r="M22" s="73" t="s">
        <v>282</v>
      </c>
      <c r="N22" s="73" t="s">
        <v>282</v>
      </c>
      <c r="O22" s="73" t="s">
        <v>282</v>
      </c>
      <c r="P22" s="73" t="s">
        <v>32</v>
      </c>
      <c r="Q22" s="73"/>
      <c r="R22" s="71" t="s">
        <v>424</v>
      </c>
      <c r="S22" s="71">
        <v>7496060983</v>
      </c>
      <c r="T22" s="86" t="s">
        <v>425</v>
      </c>
      <c r="U22" s="75"/>
      <c r="V22" s="75"/>
      <c r="W22" s="75"/>
      <c r="X22" s="75"/>
      <c r="Y22" s="75"/>
    </row>
    <row r="23" spans="1:25" s="76" customFormat="1" ht="45" customHeight="1" x14ac:dyDescent="0.25">
      <c r="A23" s="64">
        <v>21</v>
      </c>
      <c r="B23" s="87" t="s">
        <v>23</v>
      </c>
      <c r="C23" s="83">
        <v>212500800033</v>
      </c>
      <c r="D23" s="71" t="s">
        <v>426</v>
      </c>
      <c r="E23" s="71" t="s">
        <v>427</v>
      </c>
      <c r="F23" s="71" t="s">
        <v>428</v>
      </c>
      <c r="G23" s="71" t="s">
        <v>313</v>
      </c>
      <c r="H23" s="78">
        <v>37413</v>
      </c>
      <c r="I23" s="84" t="s">
        <v>429</v>
      </c>
      <c r="J23" s="70" t="s">
        <v>430</v>
      </c>
      <c r="K23" s="71">
        <v>70</v>
      </c>
      <c r="L23" s="85">
        <v>70</v>
      </c>
      <c r="M23" s="81">
        <v>919</v>
      </c>
      <c r="N23" s="81" t="s">
        <v>181</v>
      </c>
      <c r="O23" s="81">
        <v>587</v>
      </c>
      <c r="P23" s="81">
        <v>734</v>
      </c>
      <c r="Q23" s="81"/>
      <c r="R23" s="71" t="s">
        <v>431</v>
      </c>
      <c r="S23" s="71">
        <v>8059872512</v>
      </c>
      <c r="T23" s="86" t="s">
        <v>432</v>
      </c>
      <c r="U23" s="75"/>
      <c r="V23" s="75"/>
      <c r="W23" s="75"/>
      <c r="X23" s="75"/>
      <c r="Y23" s="75"/>
    </row>
    <row r="24" spans="1:25" s="76" customFormat="1" ht="45" customHeight="1" x14ac:dyDescent="0.25">
      <c r="A24" s="64">
        <v>22</v>
      </c>
      <c r="B24" s="65" t="s">
        <v>23</v>
      </c>
      <c r="C24" s="77">
        <v>212500800034</v>
      </c>
      <c r="D24" s="71" t="s">
        <v>433</v>
      </c>
      <c r="E24" s="71" t="s">
        <v>434</v>
      </c>
      <c r="F24" s="71" t="s">
        <v>435</v>
      </c>
      <c r="G24" s="71" t="s">
        <v>313</v>
      </c>
      <c r="H24" s="78">
        <v>37988</v>
      </c>
      <c r="I24" s="84" t="s">
        <v>436</v>
      </c>
      <c r="J24" s="70" t="s">
        <v>437</v>
      </c>
      <c r="K24" s="71">
        <v>56.4</v>
      </c>
      <c r="L24" s="85">
        <v>84</v>
      </c>
      <c r="M24" s="81">
        <v>944</v>
      </c>
      <c r="N24" s="81">
        <v>581</v>
      </c>
      <c r="O24" s="81">
        <v>693</v>
      </c>
      <c r="P24" s="81">
        <v>786</v>
      </c>
      <c r="Q24" s="81"/>
      <c r="R24" s="71" t="s">
        <v>438</v>
      </c>
      <c r="S24" s="71">
        <v>8571945875</v>
      </c>
      <c r="T24" s="86" t="s">
        <v>439</v>
      </c>
      <c r="U24" s="75"/>
      <c r="V24" s="75"/>
      <c r="W24" s="75"/>
      <c r="X24" s="75"/>
      <c r="Y24" s="75"/>
    </row>
    <row r="25" spans="1:25" s="76" customFormat="1" ht="45" customHeight="1" x14ac:dyDescent="0.25">
      <c r="A25" s="64">
        <v>23</v>
      </c>
      <c r="B25" s="87" t="s">
        <v>23</v>
      </c>
      <c r="C25" s="77">
        <v>212500800036</v>
      </c>
      <c r="D25" s="71" t="s">
        <v>440</v>
      </c>
      <c r="E25" s="71" t="s">
        <v>441</v>
      </c>
      <c r="F25" s="71" t="s">
        <v>442</v>
      </c>
      <c r="G25" s="71" t="s">
        <v>313</v>
      </c>
      <c r="H25" s="78">
        <v>38250</v>
      </c>
      <c r="I25" s="84" t="s">
        <v>443</v>
      </c>
      <c r="J25" s="70" t="s">
        <v>444</v>
      </c>
      <c r="K25" s="71">
        <v>64</v>
      </c>
      <c r="L25" s="88"/>
      <c r="M25" s="73">
        <v>949</v>
      </c>
      <c r="N25" s="73" t="s">
        <v>282</v>
      </c>
      <c r="O25" s="73">
        <v>561</v>
      </c>
      <c r="P25" s="73">
        <v>694</v>
      </c>
      <c r="Q25" s="73"/>
      <c r="R25" s="71" t="s">
        <v>445</v>
      </c>
      <c r="S25" s="71">
        <v>9729247694</v>
      </c>
      <c r="T25" s="74" t="s">
        <v>446</v>
      </c>
      <c r="U25" s="75"/>
      <c r="V25" s="8" t="s">
        <v>19</v>
      </c>
      <c r="W25" s="75"/>
      <c r="X25" s="75"/>
      <c r="Y25" s="75"/>
    </row>
    <row r="26" spans="1:25" s="76" customFormat="1" ht="45" customHeight="1" x14ac:dyDescent="0.25">
      <c r="A26" s="64">
        <v>24</v>
      </c>
      <c r="B26" s="65" t="s">
        <v>23</v>
      </c>
      <c r="C26" s="77">
        <v>212500800038</v>
      </c>
      <c r="D26" s="71" t="s">
        <v>447</v>
      </c>
      <c r="E26" s="71" t="s">
        <v>448</v>
      </c>
      <c r="F26" s="71" t="s">
        <v>449</v>
      </c>
      <c r="G26" s="71" t="s">
        <v>279</v>
      </c>
      <c r="H26" s="78">
        <v>38076</v>
      </c>
      <c r="I26" s="84" t="s">
        <v>450</v>
      </c>
      <c r="J26" s="70" t="s">
        <v>451</v>
      </c>
      <c r="K26" s="71">
        <v>91</v>
      </c>
      <c r="L26" s="92"/>
      <c r="M26" s="73" t="s">
        <v>282</v>
      </c>
      <c r="N26" s="73" t="s">
        <v>282</v>
      </c>
      <c r="O26" s="73" t="s">
        <v>282</v>
      </c>
      <c r="P26" s="73" t="s">
        <v>42</v>
      </c>
      <c r="Q26" s="73"/>
      <c r="R26" s="71" t="s">
        <v>452</v>
      </c>
      <c r="S26" s="71">
        <v>9354216432</v>
      </c>
      <c r="T26" s="86" t="s">
        <v>453</v>
      </c>
      <c r="U26" s="75"/>
      <c r="V26" s="21" t="s">
        <v>35</v>
      </c>
      <c r="X26" s="75"/>
      <c r="Y26" s="75"/>
    </row>
    <row r="27" spans="1:25" s="76" customFormat="1" ht="45" customHeight="1" x14ac:dyDescent="0.25">
      <c r="A27" s="64">
        <v>25</v>
      </c>
      <c r="B27" s="87" t="s">
        <v>23</v>
      </c>
      <c r="C27" s="83">
        <v>212500800039</v>
      </c>
      <c r="D27" s="71" t="s">
        <v>454</v>
      </c>
      <c r="E27" s="71" t="s">
        <v>455</v>
      </c>
      <c r="F27" s="71" t="s">
        <v>456</v>
      </c>
      <c r="G27" s="71" t="s">
        <v>313</v>
      </c>
      <c r="H27" s="78">
        <v>36864</v>
      </c>
      <c r="I27" s="79" t="s">
        <v>457</v>
      </c>
      <c r="J27" s="71" t="s">
        <v>458</v>
      </c>
      <c r="K27" s="71">
        <v>55</v>
      </c>
      <c r="L27" s="92"/>
      <c r="M27" s="73" t="s">
        <v>282</v>
      </c>
      <c r="N27" s="73" t="s">
        <v>282</v>
      </c>
      <c r="O27" s="73" t="s">
        <v>282</v>
      </c>
      <c r="P27" s="73" t="s">
        <v>32</v>
      </c>
      <c r="Q27" s="73"/>
      <c r="R27" s="71" t="s">
        <v>459</v>
      </c>
      <c r="S27" s="71">
        <v>9671417448</v>
      </c>
      <c r="T27" s="86" t="s">
        <v>460</v>
      </c>
      <c r="U27" s="75"/>
      <c r="V27" s="75"/>
      <c r="W27" s="75"/>
      <c r="X27" s="75"/>
      <c r="Y27" s="75"/>
    </row>
    <row r="28" spans="1:25" s="76" customFormat="1" ht="45" customHeight="1" x14ac:dyDescent="0.25">
      <c r="A28" s="64">
        <v>26</v>
      </c>
      <c r="B28" s="65" t="s">
        <v>23</v>
      </c>
      <c r="C28" s="77">
        <v>212500800040</v>
      </c>
      <c r="D28" s="71" t="s">
        <v>461</v>
      </c>
      <c r="E28" s="71" t="s">
        <v>462</v>
      </c>
      <c r="F28" s="71" t="s">
        <v>463</v>
      </c>
      <c r="G28" s="71" t="s">
        <v>313</v>
      </c>
      <c r="H28" s="78">
        <v>38407</v>
      </c>
      <c r="I28" s="84" t="s">
        <v>464</v>
      </c>
      <c r="J28" s="70" t="s">
        <v>465</v>
      </c>
      <c r="K28" s="71">
        <v>94.6</v>
      </c>
      <c r="L28" s="92"/>
      <c r="M28" s="81">
        <v>984</v>
      </c>
      <c r="N28" s="81">
        <v>584</v>
      </c>
      <c r="O28" s="81">
        <v>622</v>
      </c>
      <c r="P28" s="81">
        <v>771</v>
      </c>
      <c r="Q28" s="81"/>
      <c r="R28" s="71" t="s">
        <v>466</v>
      </c>
      <c r="S28" s="71">
        <v>9817354724</v>
      </c>
      <c r="T28" s="86" t="s">
        <v>467</v>
      </c>
      <c r="U28" s="75"/>
      <c r="V28" s="75"/>
      <c r="W28" s="75"/>
      <c r="X28" s="75"/>
      <c r="Y28" s="75"/>
    </row>
    <row r="29" spans="1:25" s="76" customFormat="1" ht="45" customHeight="1" x14ac:dyDescent="0.25">
      <c r="A29" s="64">
        <v>27</v>
      </c>
      <c r="B29" s="87" t="s">
        <v>23</v>
      </c>
      <c r="C29" s="77">
        <v>212500800042</v>
      </c>
      <c r="D29" s="71" t="s">
        <v>468</v>
      </c>
      <c r="E29" s="71" t="s">
        <v>469</v>
      </c>
      <c r="F29" s="71" t="s">
        <v>470</v>
      </c>
      <c r="G29" s="71" t="s">
        <v>313</v>
      </c>
      <c r="H29" s="78">
        <v>36983</v>
      </c>
      <c r="I29" s="84" t="s">
        <v>471</v>
      </c>
      <c r="J29" s="70" t="s">
        <v>472</v>
      </c>
      <c r="K29" s="71">
        <v>50</v>
      </c>
      <c r="L29" s="92"/>
      <c r="M29" s="73" t="s">
        <v>282</v>
      </c>
      <c r="N29" s="73" t="s">
        <v>282</v>
      </c>
      <c r="O29" s="73" t="s">
        <v>282</v>
      </c>
      <c r="P29" s="73" t="s">
        <v>102</v>
      </c>
      <c r="Q29" s="73"/>
      <c r="R29" s="71" t="s">
        <v>473</v>
      </c>
      <c r="S29" s="71">
        <v>8894226309</v>
      </c>
      <c r="T29" s="86" t="s">
        <v>474</v>
      </c>
      <c r="U29" s="75"/>
      <c r="V29" s="21" t="s">
        <v>35</v>
      </c>
      <c r="X29" s="75"/>
      <c r="Y29" s="75"/>
    </row>
    <row r="30" spans="1:25" s="76" customFormat="1" ht="45" customHeight="1" x14ac:dyDescent="0.25">
      <c r="A30" s="64">
        <v>28</v>
      </c>
      <c r="B30" s="65" t="s">
        <v>23</v>
      </c>
      <c r="C30" s="77">
        <v>212500800046</v>
      </c>
      <c r="D30" s="71" t="s">
        <v>475</v>
      </c>
      <c r="E30" s="71" t="s">
        <v>327</v>
      </c>
      <c r="F30" s="71" t="s">
        <v>328</v>
      </c>
      <c r="G30" s="71" t="s">
        <v>313</v>
      </c>
      <c r="H30" s="78">
        <v>38413</v>
      </c>
      <c r="I30" s="84" t="s">
        <v>476</v>
      </c>
      <c r="J30" s="70" t="s">
        <v>330</v>
      </c>
      <c r="K30" s="71">
        <v>96</v>
      </c>
      <c r="L30" s="92"/>
      <c r="M30" s="81">
        <v>1093</v>
      </c>
      <c r="N30" s="81">
        <v>663</v>
      </c>
      <c r="O30" s="81">
        <v>695</v>
      </c>
      <c r="P30" s="81">
        <v>815</v>
      </c>
      <c r="Q30" s="81"/>
      <c r="R30" s="71" t="s">
        <v>477</v>
      </c>
      <c r="S30" s="71">
        <v>9318922940</v>
      </c>
      <c r="T30" s="86" t="s">
        <v>478</v>
      </c>
      <c r="U30" s="75"/>
      <c r="V30" s="75"/>
      <c r="W30" s="75"/>
      <c r="X30" s="75"/>
      <c r="Y30" s="75"/>
    </row>
    <row r="31" spans="1:25" s="76" customFormat="1" ht="45" customHeight="1" x14ac:dyDescent="0.25">
      <c r="A31" s="64">
        <v>29</v>
      </c>
      <c r="B31" s="87" t="s">
        <v>23</v>
      </c>
      <c r="C31" s="83">
        <v>212500800047</v>
      </c>
      <c r="D31" s="71" t="s">
        <v>479</v>
      </c>
      <c r="E31" s="71" t="s">
        <v>480</v>
      </c>
      <c r="F31" s="71" t="s">
        <v>481</v>
      </c>
      <c r="G31" s="71" t="s">
        <v>313</v>
      </c>
      <c r="H31" s="78">
        <v>38705</v>
      </c>
      <c r="I31" s="79" t="s">
        <v>482</v>
      </c>
      <c r="J31" s="71"/>
      <c r="K31" s="71">
        <v>79.900000000000006</v>
      </c>
      <c r="L31" s="92"/>
      <c r="M31" s="73">
        <v>920</v>
      </c>
      <c r="N31" s="73" t="s">
        <v>282</v>
      </c>
      <c r="O31" s="73" t="s">
        <v>282</v>
      </c>
      <c r="P31" s="73" t="s">
        <v>102</v>
      </c>
      <c r="Q31" s="73"/>
      <c r="R31" s="71" t="s">
        <v>483</v>
      </c>
      <c r="S31" s="71">
        <v>8894665663</v>
      </c>
      <c r="T31" s="86" t="s">
        <v>484</v>
      </c>
      <c r="U31" s="75"/>
      <c r="V31" s="75"/>
      <c r="W31" s="75"/>
      <c r="X31" s="75"/>
      <c r="Y31" s="75"/>
    </row>
    <row r="32" spans="1:25" s="76" customFormat="1" ht="45" customHeight="1" x14ac:dyDescent="0.25">
      <c r="A32" s="64">
        <v>30</v>
      </c>
      <c r="B32" s="65" t="s">
        <v>67</v>
      </c>
      <c r="C32" s="77">
        <v>212500800048</v>
      </c>
      <c r="D32" s="71" t="s">
        <v>485</v>
      </c>
      <c r="E32" s="71" t="s">
        <v>486</v>
      </c>
      <c r="F32" s="71" t="s">
        <v>487</v>
      </c>
      <c r="G32" s="71" t="s">
        <v>279</v>
      </c>
      <c r="H32" s="78">
        <v>37118</v>
      </c>
      <c r="I32" s="84" t="s">
        <v>488</v>
      </c>
      <c r="J32" s="70" t="s">
        <v>489</v>
      </c>
      <c r="K32" s="71"/>
      <c r="L32" s="92"/>
      <c r="M32" s="73">
        <v>903</v>
      </c>
      <c r="N32" s="73" t="s">
        <v>282</v>
      </c>
      <c r="O32" s="73">
        <v>548</v>
      </c>
      <c r="P32" s="73">
        <v>658</v>
      </c>
      <c r="Q32" s="73"/>
      <c r="R32" s="71" t="s">
        <v>490</v>
      </c>
      <c r="S32" s="71">
        <v>8570076681</v>
      </c>
      <c r="T32" s="86" t="s">
        <v>491</v>
      </c>
      <c r="U32" s="75"/>
      <c r="V32" s="21" t="s">
        <v>35</v>
      </c>
      <c r="X32" s="75"/>
      <c r="Y32" s="75"/>
    </row>
    <row r="33" spans="1:25" s="76" customFormat="1" ht="45" customHeight="1" x14ac:dyDescent="0.25">
      <c r="A33" s="64">
        <v>31</v>
      </c>
      <c r="B33" s="87" t="s">
        <v>23</v>
      </c>
      <c r="C33" s="83">
        <v>212500800049</v>
      </c>
      <c r="D33" s="71" t="s">
        <v>492</v>
      </c>
      <c r="E33" s="71" t="s">
        <v>493</v>
      </c>
      <c r="F33" s="71" t="s">
        <v>494</v>
      </c>
      <c r="G33" s="71" t="s">
        <v>279</v>
      </c>
      <c r="H33" s="78">
        <v>38161</v>
      </c>
      <c r="I33" s="79" t="s">
        <v>495</v>
      </c>
      <c r="J33" s="71" t="s">
        <v>496</v>
      </c>
      <c r="K33" s="71">
        <v>92</v>
      </c>
      <c r="L33" s="92"/>
      <c r="M33" s="81">
        <v>1124</v>
      </c>
      <c r="N33" s="81">
        <v>667</v>
      </c>
      <c r="O33" s="81">
        <v>709</v>
      </c>
      <c r="P33" s="81">
        <v>881</v>
      </c>
      <c r="Q33" s="81"/>
      <c r="R33" s="71" t="s">
        <v>497</v>
      </c>
      <c r="S33" s="71" t="s">
        <v>498</v>
      </c>
      <c r="T33" s="74" t="s">
        <v>499</v>
      </c>
      <c r="U33" s="75"/>
      <c r="V33" s="75"/>
      <c r="W33" s="75"/>
      <c r="X33" s="75"/>
      <c r="Y33" s="75"/>
    </row>
    <row r="34" spans="1:25" s="76" customFormat="1" ht="45" customHeight="1" x14ac:dyDescent="0.25">
      <c r="A34" s="64">
        <v>32</v>
      </c>
      <c r="B34" s="65" t="s">
        <v>23</v>
      </c>
      <c r="C34" s="77">
        <v>212500800050</v>
      </c>
      <c r="D34" s="71" t="s">
        <v>500</v>
      </c>
      <c r="E34" s="71" t="s">
        <v>501</v>
      </c>
      <c r="F34" s="71" t="s">
        <v>502</v>
      </c>
      <c r="G34" s="71" t="s">
        <v>279</v>
      </c>
      <c r="H34" s="78">
        <v>38006</v>
      </c>
      <c r="I34" s="93" t="s">
        <v>503</v>
      </c>
      <c r="J34" s="71"/>
      <c r="K34" s="71">
        <v>70</v>
      </c>
      <c r="L34" s="92"/>
      <c r="M34" s="73" t="s">
        <v>282</v>
      </c>
      <c r="N34" s="73" t="s">
        <v>282</v>
      </c>
      <c r="O34" s="73" t="s">
        <v>282</v>
      </c>
      <c r="P34" s="73" t="s">
        <v>32</v>
      </c>
      <c r="Q34" s="73"/>
      <c r="R34" s="71" t="s">
        <v>504</v>
      </c>
      <c r="S34" s="71">
        <v>7084952935</v>
      </c>
      <c r="T34" s="74" t="s">
        <v>505</v>
      </c>
      <c r="U34" s="75"/>
      <c r="V34" s="21" t="s">
        <v>35</v>
      </c>
      <c r="X34" s="75"/>
      <c r="Y34" s="75"/>
    </row>
    <row r="35" spans="1:25" s="76" customFormat="1" ht="45" customHeight="1" x14ac:dyDescent="0.25">
      <c r="A35" s="64">
        <v>33</v>
      </c>
      <c r="B35" s="87" t="s">
        <v>23</v>
      </c>
      <c r="C35" s="83">
        <v>212500800051</v>
      </c>
      <c r="D35" s="71" t="s">
        <v>506</v>
      </c>
      <c r="E35" s="71" t="s">
        <v>507</v>
      </c>
      <c r="F35" s="71" t="s">
        <v>508</v>
      </c>
      <c r="G35" s="71" t="s">
        <v>279</v>
      </c>
      <c r="H35" s="78">
        <v>38527</v>
      </c>
      <c r="I35" s="79" t="s">
        <v>509</v>
      </c>
      <c r="J35" s="71" t="s">
        <v>510</v>
      </c>
      <c r="K35" s="71">
        <v>89.2</v>
      </c>
      <c r="L35" s="80"/>
      <c r="M35" s="73" t="s">
        <v>282</v>
      </c>
      <c r="N35" s="73" t="s">
        <v>282</v>
      </c>
      <c r="O35" s="73" t="s">
        <v>282</v>
      </c>
      <c r="P35" s="73" t="s">
        <v>32</v>
      </c>
      <c r="Q35" s="73"/>
      <c r="R35" s="71" t="s">
        <v>511</v>
      </c>
      <c r="S35" s="71">
        <v>9996987421</v>
      </c>
      <c r="T35" s="91" t="s">
        <v>512</v>
      </c>
      <c r="U35" s="75"/>
      <c r="V35" s="75"/>
      <c r="W35" s="75"/>
      <c r="X35" s="75"/>
      <c r="Y35" s="75"/>
    </row>
    <row r="36" spans="1:25" s="76" customFormat="1" ht="45" customHeight="1" x14ac:dyDescent="0.25">
      <c r="A36" s="64">
        <v>34</v>
      </c>
      <c r="B36" s="65" t="s">
        <v>23</v>
      </c>
      <c r="C36" s="77">
        <v>212500800052</v>
      </c>
      <c r="D36" s="71" t="s">
        <v>513</v>
      </c>
      <c r="E36" s="71" t="s">
        <v>514</v>
      </c>
      <c r="F36" s="71" t="s">
        <v>515</v>
      </c>
      <c r="G36" s="71" t="s">
        <v>313</v>
      </c>
      <c r="H36" s="78">
        <v>37013</v>
      </c>
      <c r="I36" s="84" t="s">
        <v>516</v>
      </c>
      <c r="J36" s="70" t="s">
        <v>517</v>
      </c>
      <c r="K36" s="71">
        <v>72.599999999999994</v>
      </c>
      <c r="L36" s="85">
        <v>88.8</v>
      </c>
      <c r="M36" s="81">
        <v>991</v>
      </c>
      <c r="N36" s="81">
        <v>620</v>
      </c>
      <c r="O36" s="81">
        <v>672</v>
      </c>
      <c r="P36" s="81">
        <v>834</v>
      </c>
      <c r="Q36" s="81"/>
      <c r="R36" s="71" t="s">
        <v>518</v>
      </c>
      <c r="S36" s="71" t="s">
        <v>519</v>
      </c>
      <c r="T36" s="86" t="s">
        <v>520</v>
      </c>
      <c r="U36" s="75"/>
      <c r="V36" s="21" t="s">
        <v>35</v>
      </c>
      <c r="X36" s="75"/>
      <c r="Y36" s="75"/>
    </row>
    <row r="37" spans="1:25" s="76" customFormat="1" ht="45" customHeight="1" x14ac:dyDescent="0.25">
      <c r="A37" s="64">
        <v>35</v>
      </c>
      <c r="B37" s="87" t="s">
        <v>275</v>
      </c>
      <c r="C37" s="83">
        <v>212500800053</v>
      </c>
      <c r="D37" s="71" t="s">
        <v>521</v>
      </c>
      <c r="E37" s="71" t="s">
        <v>522</v>
      </c>
      <c r="F37" s="71" t="s">
        <v>523</v>
      </c>
      <c r="G37" s="71" t="s">
        <v>279</v>
      </c>
      <c r="H37" s="78">
        <v>38729</v>
      </c>
      <c r="I37" s="79" t="s">
        <v>524</v>
      </c>
      <c r="J37" s="71" t="s">
        <v>525</v>
      </c>
      <c r="K37" s="71">
        <v>73</v>
      </c>
      <c r="L37" s="88"/>
      <c r="M37" s="73">
        <v>1010</v>
      </c>
      <c r="N37" s="73" t="s">
        <v>526</v>
      </c>
      <c r="O37" s="73" t="s">
        <v>282</v>
      </c>
      <c r="P37" s="73" t="s">
        <v>218</v>
      </c>
      <c r="Q37" s="73"/>
      <c r="R37" s="71" t="s">
        <v>527</v>
      </c>
      <c r="S37" s="71" t="s">
        <v>528</v>
      </c>
      <c r="T37" s="74" t="s">
        <v>529</v>
      </c>
      <c r="U37" s="75"/>
      <c r="V37" s="75"/>
      <c r="W37" s="75" t="s">
        <v>51</v>
      </c>
      <c r="X37" s="75"/>
      <c r="Y37" s="75"/>
    </row>
    <row r="38" spans="1:25" s="76" customFormat="1" ht="45" customHeight="1" x14ac:dyDescent="0.25">
      <c r="A38" s="64">
        <v>36</v>
      </c>
      <c r="B38" s="65" t="s">
        <v>23</v>
      </c>
      <c r="C38" s="83">
        <v>212500800055</v>
      </c>
      <c r="D38" s="71" t="s">
        <v>530</v>
      </c>
      <c r="E38" s="71" t="s">
        <v>531</v>
      </c>
      <c r="F38" s="71" t="s">
        <v>532</v>
      </c>
      <c r="G38" s="71" t="s">
        <v>313</v>
      </c>
      <c r="H38" s="78">
        <v>38020</v>
      </c>
      <c r="I38" s="84" t="s">
        <v>533</v>
      </c>
      <c r="J38" s="70"/>
      <c r="K38" s="71">
        <v>73</v>
      </c>
      <c r="L38" s="80"/>
      <c r="M38" s="81">
        <v>1102</v>
      </c>
      <c r="N38" s="81">
        <v>607</v>
      </c>
      <c r="O38" s="81">
        <v>574</v>
      </c>
      <c r="P38" s="81">
        <v>725</v>
      </c>
      <c r="Q38" s="81"/>
      <c r="R38" s="71" t="s">
        <v>534</v>
      </c>
      <c r="S38" s="71" t="s">
        <v>535</v>
      </c>
      <c r="T38" s="86" t="s">
        <v>536</v>
      </c>
      <c r="U38" s="75"/>
      <c r="V38" s="21" t="s">
        <v>35</v>
      </c>
      <c r="X38" s="75"/>
      <c r="Y38" s="75"/>
    </row>
    <row r="39" spans="1:25" s="76" customFormat="1" ht="45" customHeight="1" x14ac:dyDescent="0.25">
      <c r="A39" s="64">
        <v>37</v>
      </c>
      <c r="B39" s="87" t="s">
        <v>23</v>
      </c>
      <c r="C39" s="77">
        <v>212500800056</v>
      </c>
      <c r="D39" s="71" t="s">
        <v>537</v>
      </c>
      <c r="E39" s="71" t="s">
        <v>538</v>
      </c>
      <c r="F39" s="71" t="s">
        <v>539</v>
      </c>
      <c r="G39" s="71" t="s">
        <v>313</v>
      </c>
      <c r="H39" s="78">
        <v>37233</v>
      </c>
      <c r="I39" s="84" t="s">
        <v>540</v>
      </c>
      <c r="J39" s="70" t="s">
        <v>541</v>
      </c>
      <c r="K39" s="71">
        <v>56</v>
      </c>
      <c r="L39" s="85">
        <v>92</v>
      </c>
      <c r="M39" s="73">
        <v>1031</v>
      </c>
      <c r="N39" s="73">
        <v>601</v>
      </c>
      <c r="O39" s="73" t="s">
        <v>282</v>
      </c>
      <c r="P39" s="73">
        <v>722</v>
      </c>
      <c r="Q39" s="73"/>
      <c r="R39" s="71" t="s">
        <v>542</v>
      </c>
      <c r="S39" s="71">
        <v>9350266796</v>
      </c>
      <c r="T39" s="74" t="s">
        <v>543</v>
      </c>
      <c r="U39" s="75"/>
      <c r="V39" s="75"/>
      <c r="W39" s="75"/>
      <c r="X39" s="75"/>
      <c r="Y39" s="75"/>
    </row>
    <row r="40" spans="1:25" s="76" customFormat="1" ht="45" customHeight="1" x14ac:dyDescent="0.25">
      <c r="A40" s="64">
        <v>38</v>
      </c>
      <c r="B40" s="65" t="s">
        <v>23</v>
      </c>
      <c r="C40" s="83">
        <v>212500800057</v>
      </c>
      <c r="D40" s="71" t="s">
        <v>544</v>
      </c>
      <c r="E40" s="71" t="s">
        <v>545</v>
      </c>
      <c r="F40" s="71" t="s">
        <v>546</v>
      </c>
      <c r="G40" s="71" t="s">
        <v>313</v>
      </c>
      <c r="H40" s="78">
        <v>37628</v>
      </c>
      <c r="I40" s="93" t="s">
        <v>547</v>
      </c>
      <c r="J40" s="94" t="s">
        <v>548</v>
      </c>
      <c r="K40" s="71">
        <v>72</v>
      </c>
      <c r="L40" s="85">
        <v>90</v>
      </c>
      <c r="M40" s="81" t="s">
        <v>526</v>
      </c>
      <c r="N40" s="81">
        <v>579</v>
      </c>
      <c r="O40" s="81">
        <v>636</v>
      </c>
      <c r="P40" s="81">
        <v>748</v>
      </c>
      <c r="Q40" s="81"/>
      <c r="R40" s="71" t="s">
        <v>549</v>
      </c>
      <c r="S40" s="71">
        <v>9817625478</v>
      </c>
      <c r="T40" s="74" t="s">
        <v>550</v>
      </c>
      <c r="U40" s="75"/>
      <c r="V40" s="8" t="s">
        <v>19</v>
      </c>
      <c r="W40" s="75"/>
      <c r="X40" s="75"/>
      <c r="Y40" s="75"/>
    </row>
    <row r="41" spans="1:25" s="76" customFormat="1" ht="45" customHeight="1" x14ac:dyDescent="0.25">
      <c r="A41" s="64">
        <v>39</v>
      </c>
      <c r="B41" s="87" t="s">
        <v>74</v>
      </c>
      <c r="C41" s="95">
        <v>212500800058</v>
      </c>
      <c r="D41" s="71" t="s">
        <v>551</v>
      </c>
      <c r="E41" s="71" t="s">
        <v>552</v>
      </c>
      <c r="F41" s="71" t="s">
        <v>553</v>
      </c>
      <c r="G41" s="71" t="s">
        <v>279</v>
      </c>
      <c r="H41" s="78">
        <v>38004</v>
      </c>
      <c r="I41" s="79" t="s">
        <v>554</v>
      </c>
      <c r="J41" s="70" t="s">
        <v>555</v>
      </c>
      <c r="K41" s="71">
        <v>77.38</v>
      </c>
      <c r="L41" s="88"/>
      <c r="M41" s="73" t="s">
        <v>282</v>
      </c>
      <c r="N41" s="73" t="s">
        <v>282</v>
      </c>
      <c r="O41" s="73" t="s">
        <v>282</v>
      </c>
      <c r="P41" s="73" t="s">
        <v>42</v>
      </c>
      <c r="Q41" s="73"/>
      <c r="R41" s="71" t="s">
        <v>556</v>
      </c>
      <c r="S41" s="71">
        <v>8054122550</v>
      </c>
      <c r="T41" s="86" t="s">
        <v>557</v>
      </c>
      <c r="U41" s="75"/>
      <c r="V41" s="21" t="s">
        <v>35</v>
      </c>
      <c r="W41" s="75"/>
      <c r="X41" s="75"/>
      <c r="Y41" s="75"/>
    </row>
    <row r="42" spans="1:25" s="76" customFormat="1" ht="45" customHeight="1" x14ac:dyDescent="0.25">
      <c r="A42" s="64">
        <v>40</v>
      </c>
      <c r="B42" s="65" t="s">
        <v>67</v>
      </c>
      <c r="C42" s="83">
        <v>212500800059</v>
      </c>
      <c r="D42" s="96" t="s">
        <v>558</v>
      </c>
      <c r="E42" s="71" t="s">
        <v>559</v>
      </c>
      <c r="F42" s="71" t="s">
        <v>560</v>
      </c>
      <c r="G42" s="71" t="s">
        <v>313</v>
      </c>
      <c r="H42" s="78">
        <v>38726</v>
      </c>
      <c r="I42" s="84" t="s">
        <v>561</v>
      </c>
      <c r="J42" s="70" t="s">
        <v>562</v>
      </c>
      <c r="K42" s="71">
        <v>100</v>
      </c>
      <c r="L42" s="92"/>
      <c r="M42" s="81">
        <v>1150</v>
      </c>
      <c r="N42" s="81">
        <v>656</v>
      </c>
      <c r="O42" s="81">
        <v>664</v>
      </c>
      <c r="P42" s="81">
        <v>762</v>
      </c>
      <c r="Q42" s="81"/>
      <c r="R42" s="71" t="s">
        <v>563</v>
      </c>
      <c r="S42" s="71" t="s">
        <v>564</v>
      </c>
      <c r="T42" s="86" t="s">
        <v>565</v>
      </c>
      <c r="U42" s="75"/>
      <c r="V42" s="21" t="s">
        <v>35</v>
      </c>
      <c r="W42" s="75"/>
      <c r="X42" s="75"/>
      <c r="Y42" s="75"/>
    </row>
    <row r="43" spans="1:25" s="76" customFormat="1" ht="45" customHeight="1" x14ac:dyDescent="0.25">
      <c r="A43" s="64">
        <v>41</v>
      </c>
      <c r="B43" s="87" t="s">
        <v>23</v>
      </c>
      <c r="C43" s="83">
        <v>212500800061</v>
      </c>
      <c r="D43" s="96" t="s">
        <v>566</v>
      </c>
      <c r="E43" s="71" t="s">
        <v>567</v>
      </c>
      <c r="F43" s="71" t="s">
        <v>568</v>
      </c>
      <c r="G43" s="71" t="s">
        <v>279</v>
      </c>
      <c r="H43" s="78">
        <v>38877</v>
      </c>
      <c r="I43" s="79" t="s">
        <v>569</v>
      </c>
      <c r="J43" s="71" t="s">
        <v>570</v>
      </c>
      <c r="K43" s="71">
        <v>92</v>
      </c>
      <c r="L43" s="97"/>
      <c r="M43" s="81">
        <v>1194</v>
      </c>
      <c r="N43" s="81">
        <v>681</v>
      </c>
      <c r="O43" s="81">
        <v>631</v>
      </c>
      <c r="P43" s="81">
        <v>785</v>
      </c>
      <c r="Q43" s="98"/>
      <c r="R43" s="71" t="s">
        <v>571</v>
      </c>
      <c r="S43" s="71" t="s">
        <v>572</v>
      </c>
      <c r="T43" s="74" t="s">
        <v>573</v>
      </c>
      <c r="U43" s="75"/>
      <c r="V43" s="8" t="s">
        <v>19</v>
      </c>
      <c r="W43" s="75"/>
      <c r="X43" s="75"/>
      <c r="Y43" s="75"/>
    </row>
    <row r="44" spans="1:25" s="105" customFormat="1" ht="35.1" customHeight="1" x14ac:dyDescent="0.25">
      <c r="A44" s="64">
        <v>42</v>
      </c>
      <c r="B44" s="65" t="s">
        <v>67</v>
      </c>
      <c r="C44" s="99" t="s">
        <v>574</v>
      </c>
      <c r="D44" s="70" t="s">
        <v>340</v>
      </c>
      <c r="E44" s="100" t="s">
        <v>575</v>
      </c>
      <c r="F44" s="101" t="s">
        <v>576</v>
      </c>
      <c r="G44" s="101" t="s">
        <v>313</v>
      </c>
      <c r="H44" s="71" t="s">
        <v>577</v>
      </c>
      <c r="I44" s="84" t="s">
        <v>578</v>
      </c>
      <c r="J44" s="100" t="s">
        <v>579</v>
      </c>
      <c r="K44" s="70">
        <v>69</v>
      </c>
      <c r="L44" s="70">
        <v>72</v>
      </c>
      <c r="M44" s="102"/>
      <c r="N44" s="103" t="s">
        <v>526</v>
      </c>
      <c r="O44" s="103">
        <v>565</v>
      </c>
      <c r="P44" s="104">
        <v>785</v>
      </c>
      <c r="Q44" s="103"/>
      <c r="R44" s="96" t="s">
        <v>580</v>
      </c>
      <c r="S44" s="71">
        <v>7988628932</v>
      </c>
      <c r="T44" s="74" t="s">
        <v>581</v>
      </c>
      <c r="U44" s="21"/>
      <c r="V44" s="8" t="s">
        <v>19</v>
      </c>
      <c r="W44" s="21"/>
      <c r="X44" s="21"/>
      <c r="Y44" s="21"/>
    </row>
    <row r="45" spans="1:25" s="105" customFormat="1" ht="35.1" customHeight="1" x14ac:dyDescent="0.25">
      <c r="A45" s="64">
        <v>43</v>
      </c>
      <c r="B45" s="87" t="s">
        <v>74</v>
      </c>
      <c r="C45" s="99" t="s">
        <v>582</v>
      </c>
      <c r="D45" s="70" t="s">
        <v>583</v>
      </c>
      <c r="E45" s="106" t="s">
        <v>584</v>
      </c>
      <c r="F45" s="107" t="s">
        <v>585</v>
      </c>
      <c r="G45" s="107" t="s">
        <v>279</v>
      </c>
      <c r="H45" s="71" t="s">
        <v>586</v>
      </c>
      <c r="I45" s="84" t="s">
        <v>587</v>
      </c>
      <c r="J45" s="70" t="s">
        <v>588</v>
      </c>
      <c r="K45" s="70">
        <v>47</v>
      </c>
      <c r="L45" s="70">
        <v>75</v>
      </c>
      <c r="M45" s="102"/>
      <c r="N45" s="108" t="s">
        <v>282</v>
      </c>
      <c r="O45" s="108" t="s">
        <v>282</v>
      </c>
      <c r="P45" s="108">
        <v>716</v>
      </c>
      <c r="Q45" s="108"/>
      <c r="R45" s="96" t="s">
        <v>589</v>
      </c>
      <c r="S45" s="71">
        <v>9034837234</v>
      </c>
      <c r="T45" s="74" t="s">
        <v>590</v>
      </c>
      <c r="U45" s="21"/>
      <c r="V45" s="21" t="s">
        <v>35</v>
      </c>
      <c r="W45" s="21"/>
      <c r="X45" s="21"/>
      <c r="Y45" s="21"/>
    </row>
    <row r="46" spans="1:25" s="105" customFormat="1" ht="35.1" customHeight="1" x14ac:dyDescent="0.25">
      <c r="A46" s="64">
        <v>44</v>
      </c>
      <c r="B46" s="65" t="s">
        <v>23</v>
      </c>
      <c r="C46" s="99" t="s">
        <v>591</v>
      </c>
      <c r="D46" s="106" t="s">
        <v>592</v>
      </c>
      <c r="E46" s="106" t="s">
        <v>593</v>
      </c>
      <c r="F46" s="100" t="s">
        <v>594</v>
      </c>
      <c r="G46" s="100" t="s">
        <v>279</v>
      </c>
      <c r="H46" s="71" t="s">
        <v>595</v>
      </c>
      <c r="I46" s="84" t="s">
        <v>596</v>
      </c>
      <c r="J46" s="70" t="s">
        <v>597</v>
      </c>
      <c r="K46" s="70">
        <v>81</v>
      </c>
      <c r="L46" s="70">
        <v>82</v>
      </c>
      <c r="M46" s="102"/>
      <c r="N46" s="103" t="s">
        <v>526</v>
      </c>
      <c r="O46" s="103">
        <v>522</v>
      </c>
      <c r="P46" s="103" t="s">
        <v>102</v>
      </c>
      <c r="Q46" s="103"/>
      <c r="R46" s="96" t="s">
        <v>598</v>
      </c>
      <c r="S46" s="71">
        <v>9598814256</v>
      </c>
      <c r="T46" s="74" t="s">
        <v>599</v>
      </c>
      <c r="U46" s="21"/>
      <c r="V46" s="21"/>
      <c r="W46" s="21"/>
      <c r="X46" s="21"/>
      <c r="Y46" s="21"/>
    </row>
    <row r="47" spans="1:25" s="105" customFormat="1" ht="35.1" customHeight="1" x14ac:dyDescent="0.25">
      <c r="A47" s="64">
        <v>45</v>
      </c>
      <c r="B47" s="87" t="s">
        <v>23</v>
      </c>
      <c r="C47" s="99" t="s">
        <v>600</v>
      </c>
      <c r="D47" s="70" t="s">
        <v>601</v>
      </c>
      <c r="E47" s="106" t="s">
        <v>602</v>
      </c>
      <c r="F47" s="109" t="s">
        <v>487</v>
      </c>
      <c r="G47" s="109" t="s">
        <v>313</v>
      </c>
      <c r="H47" s="78">
        <v>38202</v>
      </c>
      <c r="I47" s="84" t="s">
        <v>603</v>
      </c>
      <c r="J47" s="70" t="s">
        <v>604</v>
      </c>
      <c r="K47" s="70">
        <v>60</v>
      </c>
      <c r="L47" s="70">
        <v>59</v>
      </c>
      <c r="M47" s="102"/>
      <c r="N47" s="108">
        <v>561</v>
      </c>
      <c r="O47" s="108" t="s">
        <v>367</v>
      </c>
      <c r="P47" s="108">
        <v>720</v>
      </c>
      <c r="Q47" s="108"/>
      <c r="R47" s="96" t="s">
        <v>605</v>
      </c>
      <c r="S47" s="71" t="s">
        <v>606</v>
      </c>
      <c r="T47" s="74" t="s">
        <v>607</v>
      </c>
      <c r="U47" s="21"/>
      <c r="V47" s="21" t="s">
        <v>35</v>
      </c>
      <c r="W47" s="21"/>
      <c r="X47" s="21"/>
      <c r="Y47" s="21"/>
    </row>
    <row r="48" spans="1:25" s="105" customFormat="1" ht="35.1" customHeight="1" x14ac:dyDescent="0.25">
      <c r="A48" s="64">
        <v>46</v>
      </c>
      <c r="B48" s="65" t="s">
        <v>23</v>
      </c>
      <c r="C48" s="99" t="s">
        <v>608</v>
      </c>
      <c r="D48" s="70" t="s">
        <v>609</v>
      </c>
      <c r="E48" s="106" t="s">
        <v>610</v>
      </c>
      <c r="F48" s="101" t="s">
        <v>611</v>
      </c>
      <c r="G48" s="101" t="s">
        <v>313</v>
      </c>
      <c r="H48" s="78">
        <v>36961</v>
      </c>
      <c r="I48" s="84" t="s">
        <v>612</v>
      </c>
      <c r="J48" s="100" t="s">
        <v>613</v>
      </c>
      <c r="K48" s="70">
        <v>52</v>
      </c>
      <c r="L48" s="70">
        <v>61</v>
      </c>
      <c r="M48" s="102"/>
      <c r="N48" s="108" t="s">
        <v>282</v>
      </c>
      <c r="O48" s="108">
        <v>534</v>
      </c>
      <c r="P48" s="108">
        <v>713</v>
      </c>
      <c r="Q48" s="110"/>
      <c r="R48" s="71" t="s">
        <v>614</v>
      </c>
      <c r="S48" s="71">
        <v>8901396582</v>
      </c>
      <c r="T48" s="91" t="s">
        <v>615</v>
      </c>
      <c r="U48" s="21"/>
      <c r="V48" s="21" t="s">
        <v>35</v>
      </c>
      <c r="W48" s="21"/>
      <c r="X48" s="21"/>
      <c r="Y48" s="21"/>
    </row>
    <row r="49" spans="1:25" s="105" customFormat="1" ht="35.1" customHeight="1" x14ac:dyDescent="0.25">
      <c r="A49" s="64">
        <v>47</v>
      </c>
      <c r="B49" s="87" t="s">
        <v>23</v>
      </c>
      <c r="C49" s="99" t="s">
        <v>616</v>
      </c>
      <c r="D49" s="70" t="s">
        <v>185</v>
      </c>
      <c r="E49" s="106" t="s">
        <v>617</v>
      </c>
      <c r="F49" s="109" t="s">
        <v>618</v>
      </c>
      <c r="G49" s="109" t="s">
        <v>279</v>
      </c>
      <c r="H49" s="71" t="s">
        <v>619</v>
      </c>
      <c r="I49" s="84" t="s">
        <v>620</v>
      </c>
      <c r="J49" s="107" t="s">
        <v>621</v>
      </c>
      <c r="K49" s="70">
        <v>83.8</v>
      </c>
      <c r="L49" s="70">
        <v>67</v>
      </c>
      <c r="M49" s="102"/>
      <c r="N49" s="103">
        <v>570</v>
      </c>
      <c r="O49" s="103">
        <v>611</v>
      </c>
      <c r="P49" s="103" t="s">
        <v>218</v>
      </c>
      <c r="Q49" s="103"/>
      <c r="R49" s="96" t="s">
        <v>622</v>
      </c>
      <c r="S49" s="71" t="s">
        <v>623</v>
      </c>
      <c r="T49" s="74" t="s">
        <v>624</v>
      </c>
      <c r="U49" s="21"/>
      <c r="V49" s="21"/>
      <c r="W49" s="21"/>
      <c r="X49" s="21"/>
      <c r="Y49" s="21"/>
    </row>
    <row r="50" spans="1:25" s="105" customFormat="1" ht="35.1" customHeight="1" x14ac:dyDescent="0.25">
      <c r="A50" s="64">
        <v>48</v>
      </c>
      <c r="B50" s="65" t="s">
        <v>67</v>
      </c>
      <c r="C50" s="99" t="s">
        <v>625</v>
      </c>
      <c r="D50" s="70" t="s">
        <v>492</v>
      </c>
      <c r="E50" s="106" t="s">
        <v>626</v>
      </c>
      <c r="F50" s="101" t="s">
        <v>627</v>
      </c>
      <c r="G50" s="101" t="s">
        <v>279</v>
      </c>
      <c r="H50" s="71" t="s">
        <v>628</v>
      </c>
      <c r="I50" s="84" t="s">
        <v>629</v>
      </c>
      <c r="J50" s="70" t="s">
        <v>630</v>
      </c>
      <c r="K50" s="70"/>
      <c r="L50" s="70"/>
      <c r="M50" s="102"/>
      <c r="N50" s="103">
        <v>552</v>
      </c>
      <c r="O50" s="103">
        <v>567</v>
      </c>
      <c r="P50" s="103">
        <v>690</v>
      </c>
      <c r="Q50" s="103"/>
      <c r="R50" s="96" t="s">
        <v>631</v>
      </c>
      <c r="S50" s="71" t="s">
        <v>632</v>
      </c>
      <c r="T50" s="86" t="s">
        <v>633</v>
      </c>
      <c r="U50" s="21"/>
      <c r="V50" s="8" t="s">
        <v>19</v>
      </c>
      <c r="W50" s="21"/>
      <c r="X50" s="21"/>
      <c r="Y50" s="21"/>
    </row>
    <row r="51" spans="1:25" s="105" customFormat="1" ht="35.1" customHeight="1" x14ac:dyDescent="0.25">
      <c r="A51" s="64">
        <v>49</v>
      </c>
      <c r="B51" s="87" t="s">
        <v>23</v>
      </c>
      <c r="C51" s="99" t="s">
        <v>634</v>
      </c>
      <c r="D51" s="106" t="s">
        <v>635</v>
      </c>
      <c r="E51" s="106" t="s">
        <v>636</v>
      </c>
      <c r="F51" s="109" t="s">
        <v>611</v>
      </c>
      <c r="G51" s="109" t="s">
        <v>279</v>
      </c>
      <c r="H51" s="78">
        <v>38054</v>
      </c>
      <c r="I51" s="84" t="s">
        <v>637</v>
      </c>
      <c r="J51" s="70" t="s">
        <v>638</v>
      </c>
      <c r="K51" s="70">
        <v>59.6</v>
      </c>
      <c r="L51" s="70">
        <v>70</v>
      </c>
      <c r="M51" s="102"/>
      <c r="N51" s="108" t="s">
        <v>282</v>
      </c>
      <c r="O51" s="108" t="s">
        <v>282</v>
      </c>
      <c r="P51" s="108">
        <v>728</v>
      </c>
      <c r="Q51" s="108"/>
      <c r="R51" s="96" t="s">
        <v>639</v>
      </c>
      <c r="S51" s="71" t="s">
        <v>640</v>
      </c>
      <c r="T51" s="74" t="s">
        <v>641</v>
      </c>
      <c r="U51" s="21"/>
      <c r="V51" s="8" t="s">
        <v>19</v>
      </c>
      <c r="W51" s="21"/>
      <c r="X51" s="21"/>
      <c r="Y51" s="21"/>
    </row>
    <row r="52" spans="1:25" s="105" customFormat="1" x14ac:dyDescent="0.25">
      <c r="A52" s="111"/>
      <c r="B52" s="111"/>
    </row>
    <row r="53" spans="1:25" s="105" customFormat="1" x14ac:dyDescent="0.25">
      <c r="B53" s="111"/>
    </row>
    <row r="54" spans="1:25" s="105" customFormat="1" x14ac:dyDescent="0.25">
      <c r="B54" s="111"/>
    </row>
    <row r="55" spans="1:25" s="105" customFormat="1" x14ac:dyDescent="0.25">
      <c r="B55" s="111"/>
    </row>
    <row r="56" spans="1:25" s="105" customFormat="1" x14ac:dyDescent="0.25">
      <c r="B56" s="111"/>
    </row>
    <row r="57" spans="1:25" s="105" customFormat="1" x14ac:dyDescent="0.25">
      <c r="B57" s="111"/>
    </row>
    <row r="58" spans="1:25" s="105" customFormat="1" x14ac:dyDescent="0.25">
      <c r="B58" s="111"/>
    </row>
    <row r="59" spans="1:25" s="105" customFormat="1" x14ac:dyDescent="0.25">
      <c r="B59" s="111"/>
    </row>
    <row r="60" spans="1:25" s="105" customFormat="1" x14ac:dyDescent="0.25">
      <c r="B60" s="111"/>
    </row>
    <row r="61" spans="1:25" s="105" customFormat="1" x14ac:dyDescent="0.25">
      <c r="B61" s="111"/>
    </row>
    <row r="62" spans="1:25" s="105" customFormat="1" x14ac:dyDescent="0.25">
      <c r="B62" s="111"/>
    </row>
    <row r="63" spans="1:25" s="105" customFormat="1" x14ac:dyDescent="0.25">
      <c r="B63" s="111"/>
    </row>
    <row r="64" spans="1:25" s="105" customFormat="1" x14ac:dyDescent="0.25">
      <c r="B64" s="111"/>
    </row>
    <row r="65" spans="2:2" s="105" customFormat="1" x14ac:dyDescent="0.25">
      <c r="B65" s="111"/>
    </row>
    <row r="66" spans="2:2" s="105" customFormat="1" x14ac:dyDescent="0.25">
      <c r="B66" s="111"/>
    </row>
    <row r="67" spans="2:2" s="105" customFormat="1" x14ac:dyDescent="0.25">
      <c r="B67" s="111"/>
    </row>
    <row r="68" spans="2:2" s="105" customFormat="1" x14ac:dyDescent="0.25">
      <c r="B68" s="111"/>
    </row>
    <row r="69" spans="2:2" s="105" customFormat="1" x14ac:dyDescent="0.25">
      <c r="B69" s="111"/>
    </row>
    <row r="70" spans="2:2" s="105" customFormat="1" x14ac:dyDescent="0.25">
      <c r="B70" s="111"/>
    </row>
    <row r="71" spans="2:2" s="105" customFormat="1" x14ac:dyDescent="0.25">
      <c r="B71" s="111"/>
    </row>
    <row r="72" spans="2:2" s="105" customFormat="1" x14ac:dyDescent="0.25">
      <c r="B72" s="111"/>
    </row>
    <row r="73" spans="2:2" s="105" customFormat="1" x14ac:dyDescent="0.25">
      <c r="B73" s="111"/>
    </row>
    <row r="74" spans="2:2" s="105" customFormat="1" x14ac:dyDescent="0.25">
      <c r="B74" s="111"/>
    </row>
    <row r="75" spans="2:2" s="105" customFormat="1" x14ac:dyDescent="0.25">
      <c r="B75" s="111"/>
    </row>
    <row r="76" spans="2:2" s="105" customFormat="1" x14ac:dyDescent="0.25">
      <c r="B76" s="111"/>
    </row>
    <row r="77" spans="2:2" s="105" customFormat="1" x14ac:dyDescent="0.25">
      <c r="B77" s="111"/>
    </row>
    <row r="78" spans="2:2" s="105" customFormat="1" x14ac:dyDescent="0.25">
      <c r="B78" s="111"/>
    </row>
    <row r="79" spans="2:2" s="105" customFormat="1" x14ac:dyDescent="0.25">
      <c r="B79" s="111"/>
    </row>
    <row r="80" spans="2:2" s="105" customFormat="1" x14ac:dyDescent="0.25">
      <c r="B80" s="111"/>
    </row>
    <row r="81" spans="2:2" s="105" customFormat="1" x14ac:dyDescent="0.25">
      <c r="B81" s="111"/>
    </row>
    <row r="82" spans="2:2" s="105" customFormat="1" x14ac:dyDescent="0.25">
      <c r="B82" s="111"/>
    </row>
    <row r="83" spans="2:2" s="105" customFormat="1" x14ac:dyDescent="0.25">
      <c r="B83" s="111"/>
    </row>
    <row r="84" spans="2:2" s="105" customFormat="1" x14ac:dyDescent="0.25">
      <c r="B84" s="111"/>
    </row>
    <row r="85" spans="2:2" s="105" customFormat="1" x14ac:dyDescent="0.25">
      <c r="B85" s="111"/>
    </row>
    <row r="86" spans="2:2" s="105" customFormat="1" x14ac:dyDescent="0.25">
      <c r="B86" s="111"/>
    </row>
    <row r="87" spans="2:2" s="105" customFormat="1" x14ac:dyDescent="0.25">
      <c r="B87" s="111"/>
    </row>
    <row r="88" spans="2:2" s="105" customFormat="1" x14ac:dyDescent="0.25">
      <c r="B88" s="111"/>
    </row>
    <row r="89" spans="2:2" s="105" customFormat="1" x14ac:dyDescent="0.25">
      <c r="B89" s="111"/>
    </row>
    <row r="90" spans="2:2" s="105" customFormat="1" x14ac:dyDescent="0.25">
      <c r="B90" s="111"/>
    </row>
    <row r="91" spans="2:2" s="105" customFormat="1" x14ac:dyDescent="0.25">
      <c r="B91" s="111"/>
    </row>
    <row r="92" spans="2:2" s="105" customFormat="1" x14ac:dyDescent="0.25">
      <c r="B92" s="111"/>
    </row>
    <row r="93" spans="2:2" s="105" customFormat="1" x14ac:dyDescent="0.25">
      <c r="B93" s="111"/>
    </row>
    <row r="94" spans="2:2" s="105" customFormat="1" x14ac:dyDescent="0.25">
      <c r="B94" s="111"/>
    </row>
    <row r="95" spans="2:2" s="105" customFormat="1" x14ac:dyDescent="0.25">
      <c r="B95" s="111"/>
    </row>
    <row r="96" spans="2:2" s="105" customFormat="1" x14ac:dyDescent="0.25">
      <c r="B96" s="111"/>
    </row>
    <row r="97" spans="2:2" s="105" customFormat="1" x14ac:dyDescent="0.25">
      <c r="B97" s="111"/>
    </row>
    <row r="98" spans="2:2" s="105" customFormat="1" x14ac:dyDescent="0.25">
      <c r="B98" s="111"/>
    </row>
    <row r="99" spans="2:2" s="105" customFormat="1" x14ac:dyDescent="0.25">
      <c r="B99" s="111"/>
    </row>
    <row r="100" spans="2:2" s="105" customFormat="1" x14ac:dyDescent="0.25">
      <c r="B100" s="111"/>
    </row>
    <row r="101" spans="2:2" s="105" customFormat="1" x14ac:dyDescent="0.25">
      <c r="B101" s="111"/>
    </row>
    <row r="102" spans="2:2" s="105" customFormat="1" x14ac:dyDescent="0.25">
      <c r="B102" s="111"/>
    </row>
    <row r="103" spans="2:2" s="105" customFormat="1" x14ac:dyDescent="0.25">
      <c r="B103" s="111"/>
    </row>
    <row r="104" spans="2:2" s="105" customFormat="1" x14ac:dyDescent="0.25">
      <c r="B104" s="111"/>
    </row>
    <row r="105" spans="2:2" s="105" customFormat="1" x14ac:dyDescent="0.25">
      <c r="B105" s="111"/>
    </row>
    <row r="106" spans="2:2" s="105" customFormat="1" x14ac:dyDescent="0.25">
      <c r="B106" s="111"/>
    </row>
    <row r="107" spans="2:2" s="105" customFormat="1" x14ac:dyDescent="0.25">
      <c r="B107" s="111"/>
    </row>
    <row r="108" spans="2:2" s="105" customFormat="1" x14ac:dyDescent="0.25">
      <c r="B108" s="111"/>
    </row>
    <row r="109" spans="2:2" s="105" customFormat="1" x14ac:dyDescent="0.25">
      <c r="B109" s="111"/>
    </row>
    <row r="110" spans="2:2" s="105" customFormat="1" x14ac:dyDescent="0.25">
      <c r="B110" s="111"/>
    </row>
    <row r="111" spans="2:2" s="105" customFormat="1" x14ac:dyDescent="0.25">
      <c r="B111" s="111"/>
    </row>
    <row r="112" spans="2:2" s="105" customFormat="1" x14ac:dyDescent="0.25">
      <c r="B112" s="111"/>
    </row>
    <row r="113" spans="1:2" s="105" customFormat="1" x14ac:dyDescent="0.25">
      <c r="B113" s="111"/>
    </row>
    <row r="114" spans="1:2" s="105" customFormat="1" x14ac:dyDescent="0.25">
      <c r="B114" s="111"/>
    </row>
    <row r="115" spans="1:2" s="105" customFormat="1" x14ac:dyDescent="0.25">
      <c r="B115" s="111"/>
    </row>
    <row r="116" spans="1:2" s="105" customFormat="1" x14ac:dyDescent="0.25">
      <c r="B116" s="111"/>
    </row>
    <row r="117" spans="1:2" s="105" customFormat="1" x14ac:dyDescent="0.25">
      <c r="B117" s="111"/>
    </row>
    <row r="118" spans="1:2" s="105" customFormat="1" x14ac:dyDescent="0.25">
      <c r="B118" s="111"/>
    </row>
    <row r="119" spans="1:2" s="105" customFormat="1" x14ac:dyDescent="0.25">
      <c r="B119" s="111"/>
    </row>
    <row r="120" spans="1:2" s="105" customFormat="1" x14ac:dyDescent="0.25">
      <c r="B120" s="111"/>
    </row>
    <row r="121" spans="1:2" s="105" customFormat="1" x14ac:dyDescent="0.25">
      <c r="B121" s="111"/>
    </row>
    <row r="122" spans="1:2" s="105" customFormat="1" x14ac:dyDescent="0.25">
      <c r="B122" s="111"/>
    </row>
    <row r="123" spans="1:2" s="105" customFormat="1" x14ac:dyDescent="0.25">
      <c r="B123" s="111"/>
    </row>
    <row r="124" spans="1:2" s="105" customFormat="1" x14ac:dyDescent="0.25">
      <c r="B124" s="111"/>
    </row>
    <row r="125" spans="1:2" s="112" customFormat="1" x14ac:dyDescent="0.25">
      <c r="B125" s="113"/>
    </row>
    <row r="126" spans="1:2" x14ac:dyDescent="0.25">
      <c r="A126"/>
      <c r="B126" s="114"/>
    </row>
    <row r="127" spans="1:2" x14ac:dyDescent="0.25">
      <c r="A127"/>
      <c r="B127" s="114"/>
    </row>
    <row r="128" spans="1:2" x14ac:dyDescent="0.25">
      <c r="A128"/>
      <c r="B128" s="114"/>
    </row>
    <row r="129" spans="1:2" x14ac:dyDescent="0.25">
      <c r="A129"/>
      <c r="B129" s="114"/>
    </row>
    <row r="130" spans="1:2" x14ac:dyDescent="0.25">
      <c r="A130"/>
      <c r="B130" s="114"/>
    </row>
    <row r="131" spans="1:2" x14ac:dyDescent="0.25">
      <c r="A131"/>
      <c r="B131" s="114"/>
    </row>
    <row r="132" spans="1:2" x14ac:dyDescent="0.25">
      <c r="A132"/>
      <c r="B132" s="114"/>
    </row>
    <row r="133" spans="1:2" x14ac:dyDescent="0.25">
      <c r="A133"/>
      <c r="B133" s="114"/>
    </row>
    <row r="134" spans="1:2" x14ac:dyDescent="0.25">
      <c r="A134"/>
      <c r="B134" s="114"/>
    </row>
    <row r="135" spans="1:2" x14ac:dyDescent="0.25">
      <c r="A135"/>
      <c r="B135" s="114"/>
    </row>
    <row r="136" spans="1:2" x14ac:dyDescent="0.25">
      <c r="A136"/>
      <c r="B136" s="114"/>
    </row>
    <row r="137" spans="1:2" x14ac:dyDescent="0.25">
      <c r="A137"/>
      <c r="B137" s="114"/>
    </row>
    <row r="138" spans="1:2" x14ac:dyDescent="0.25">
      <c r="A138"/>
      <c r="B138" s="114"/>
    </row>
    <row r="139" spans="1:2" x14ac:dyDescent="0.25">
      <c r="A139"/>
      <c r="B139" s="114"/>
    </row>
    <row r="140" spans="1:2" x14ac:dyDescent="0.25">
      <c r="A140"/>
      <c r="B140" s="114"/>
    </row>
    <row r="141" spans="1:2" x14ac:dyDescent="0.25">
      <c r="A141"/>
      <c r="B141" s="114"/>
    </row>
    <row r="142" spans="1:2" x14ac:dyDescent="0.25">
      <c r="A142"/>
      <c r="B142" s="114"/>
    </row>
    <row r="143" spans="1:2" x14ac:dyDescent="0.25">
      <c r="A143"/>
      <c r="B143" s="114"/>
    </row>
    <row r="144" spans="1:2" x14ac:dyDescent="0.25">
      <c r="A144"/>
      <c r="B144" s="114"/>
    </row>
    <row r="145" spans="1:2" x14ac:dyDescent="0.25">
      <c r="A145"/>
      <c r="B145" s="114"/>
    </row>
    <row r="146" spans="1:2" x14ac:dyDescent="0.25">
      <c r="A146"/>
      <c r="B146" s="114"/>
    </row>
    <row r="147" spans="1:2" x14ac:dyDescent="0.25">
      <c r="A147"/>
      <c r="B147" s="114"/>
    </row>
    <row r="148" spans="1:2" x14ac:dyDescent="0.25">
      <c r="A148"/>
      <c r="B148" s="114"/>
    </row>
    <row r="149" spans="1:2" x14ac:dyDescent="0.25">
      <c r="A149"/>
      <c r="B149" s="114"/>
    </row>
    <row r="150" spans="1:2" x14ac:dyDescent="0.25">
      <c r="A150"/>
      <c r="B150" s="114"/>
    </row>
    <row r="151" spans="1:2" x14ac:dyDescent="0.25">
      <c r="A151"/>
      <c r="B151" s="114"/>
    </row>
    <row r="152" spans="1:2" x14ac:dyDescent="0.25">
      <c r="A152"/>
      <c r="B152" s="114"/>
    </row>
    <row r="153" spans="1:2" x14ac:dyDescent="0.25">
      <c r="A153"/>
      <c r="B153" s="114"/>
    </row>
    <row r="154" spans="1:2" x14ac:dyDescent="0.25">
      <c r="A154"/>
      <c r="B154" s="114"/>
    </row>
    <row r="155" spans="1:2" x14ac:dyDescent="0.25">
      <c r="A155"/>
      <c r="B155" s="114"/>
    </row>
    <row r="156" spans="1:2" x14ac:dyDescent="0.25">
      <c r="A156"/>
      <c r="B156" s="114"/>
    </row>
    <row r="157" spans="1:2" x14ac:dyDescent="0.25">
      <c r="A157"/>
      <c r="B157" s="114"/>
    </row>
    <row r="158" spans="1:2" x14ac:dyDescent="0.25">
      <c r="A158"/>
      <c r="B158" s="114"/>
    </row>
    <row r="159" spans="1:2" x14ac:dyDescent="0.25">
      <c r="A159"/>
      <c r="B159" s="114"/>
    </row>
    <row r="160" spans="1:2" x14ac:dyDescent="0.25">
      <c r="A160"/>
      <c r="B160" s="114"/>
    </row>
    <row r="161" spans="1:2" x14ac:dyDescent="0.25">
      <c r="A161"/>
      <c r="B161" s="114"/>
    </row>
    <row r="162" spans="1:2" x14ac:dyDescent="0.25">
      <c r="A162"/>
      <c r="B162" s="114"/>
    </row>
    <row r="163" spans="1:2" x14ac:dyDescent="0.25">
      <c r="A163"/>
      <c r="B163" s="114"/>
    </row>
    <row r="164" spans="1:2" x14ac:dyDescent="0.25">
      <c r="A164"/>
      <c r="B164" s="114"/>
    </row>
    <row r="165" spans="1:2" x14ac:dyDescent="0.25">
      <c r="A165"/>
      <c r="B165" s="114"/>
    </row>
    <row r="166" spans="1:2" x14ac:dyDescent="0.25">
      <c r="A166"/>
      <c r="B166" s="114"/>
    </row>
    <row r="167" spans="1:2" x14ac:dyDescent="0.25">
      <c r="A167"/>
      <c r="B167" s="114"/>
    </row>
    <row r="168" spans="1:2" x14ac:dyDescent="0.25">
      <c r="A168"/>
      <c r="B168" s="114"/>
    </row>
    <row r="169" spans="1:2" x14ac:dyDescent="0.25">
      <c r="A169"/>
      <c r="B169" s="114"/>
    </row>
    <row r="170" spans="1:2" x14ac:dyDescent="0.25">
      <c r="A170"/>
      <c r="B170" s="114"/>
    </row>
    <row r="171" spans="1:2" x14ac:dyDescent="0.25">
      <c r="A171"/>
      <c r="B171" s="114"/>
    </row>
    <row r="172" spans="1:2" x14ac:dyDescent="0.25">
      <c r="A172"/>
      <c r="B172" s="114"/>
    </row>
    <row r="173" spans="1:2" x14ac:dyDescent="0.25">
      <c r="A173"/>
      <c r="B173" s="114"/>
    </row>
    <row r="174" spans="1:2" x14ac:dyDescent="0.25">
      <c r="A174"/>
      <c r="B174" s="114"/>
    </row>
    <row r="175" spans="1:2" x14ac:dyDescent="0.25">
      <c r="A175"/>
      <c r="B175" s="114"/>
    </row>
    <row r="176" spans="1:2" x14ac:dyDescent="0.25">
      <c r="A176"/>
      <c r="B176" s="114"/>
    </row>
    <row r="177" spans="1:2" x14ac:dyDescent="0.25">
      <c r="A177"/>
      <c r="B177" s="114"/>
    </row>
    <row r="178" spans="1:2" x14ac:dyDescent="0.25">
      <c r="A178"/>
      <c r="B178" s="114"/>
    </row>
    <row r="179" spans="1:2" x14ac:dyDescent="0.25">
      <c r="A179"/>
      <c r="B179" s="114"/>
    </row>
    <row r="180" spans="1:2" x14ac:dyDescent="0.25">
      <c r="A180"/>
      <c r="B180" s="114"/>
    </row>
    <row r="181" spans="1:2" x14ac:dyDescent="0.25">
      <c r="A181"/>
      <c r="B181" s="114"/>
    </row>
    <row r="182" spans="1:2" x14ac:dyDescent="0.25">
      <c r="A182"/>
      <c r="B182" s="114"/>
    </row>
    <row r="183" spans="1:2" x14ac:dyDescent="0.25">
      <c r="A183"/>
      <c r="B183" s="114"/>
    </row>
    <row r="184" spans="1:2" x14ac:dyDescent="0.25">
      <c r="A184"/>
      <c r="B184" s="114"/>
    </row>
    <row r="185" spans="1:2" x14ac:dyDescent="0.25">
      <c r="A185"/>
      <c r="B185" s="114"/>
    </row>
    <row r="186" spans="1:2" x14ac:dyDescent="0.25">
      <c r="A186"/>
      <c r="B186" s="114"/>
    </row>
    <row r="187" spans="1:2" x14ac:dyDescent="0.25">
      <c r="A187"/>
      <c r="B187" s="114"/>
    </row>
    <row r="188" spans="1:2" x14ac:dyDescent="0.25">
      <c r="A188"/>
      <c r="B188" s="114"/>
    </row>
    <row r="189" spans="1:2" x14ac:dyDescent="0.25">
      <c r="A189"/>
      <c r="B189" s="114"/>
    </row>
    <row r="190" spans="1:2" x14ac:dyDescent="0.25">
      <c r="A190"/>
      <c r="B190" s="114"/>
    </row>
    <row r="191" spans="1:2" x14ac:dyDescent="0.25">
      <c r="A191"/>
      <c r="B191" s="114"/>
    </row>
    <row r="192" spans="1:2" x14ac:dyDescent="0.25">
      <c r="A192"/>
      <c r="B192" s="114"/>
    </row>
    <row r="193" spans="1:2" x14ac:dyDescent="0.25">
      <c r="A193"/>
      <c r="B193" s="114"/>
    </row>
    <row r="194" spans="1:2" x14ac:dyDescent="0.25">
      <c r="A194"/>
      <c r="B194" s="114"/>
    </row>
    <row r="195" spans="1:2" x14ac:dyDescent="0.25">
      <c r="A195"/>
      <c r="B195" s="114"/>
    </row>
    <row r="196" spans="1:2" x14ac:dyDescent="0.25">
      <c r="A196"/>
      <c r="B196" s="114"/>
    </row>
    <row r="197" spans="1:2" x14ac:dyDescent="0.25">
      <c r="A197"/>
      <c r="B197" s="114"/>
    </row>
    <row r="198" spans="1:2" x14ac:dyDescent="0.25">
      <c r="A198"/>
      <c r="B198" s="114"/>
    </row>
    <row r="199" spans="1:2" x14ac:dyDescent="0.25">
      <c r="A199"/>
      <c r="B199" s="114"/>
    </row>
    <row r="200" spans="1:2" x14ac:dyDescent="0.25">
      <c r="A200"/>
      <c r="B200" s="114"/>
    </row>
    <row r="201" spans="1:2" x14ac:dyDescent="0.25">
      <c r="A201"/>
      <c r="B201" s="114"/>
    </row>
    <row r="202" spans="1:2" x14ac:dyDescent="0.25">
      <c r="A202"/>
      <c r="B202" s="114"/>
    </row>
    <row r="203" spans="1:2" x14ac:dyDescent="0.25">
      <c r="A203"/>
      <c r="B203" s="114"/>
    </row>
    <row r="204" spans="1:2" x14ac:dyDescent="0.25">
      <c r="A204"/>
      <c r="B204" s="114"/>
    </row>
    <row r="205" spans="1:2" x14ac:dyDescent="0.25">
      <c r="A205"/>
      <c r="B205" s="114"/>
    </row>
    <row r="206" spans="1:2" x14ac:dyDescent="0.25">
      <c r="A206"/>
      <c r="B206" s="114"/>
    </row>
    <row r="207" spans="1:2" x14ac:dyDescent="0.25">
      <c r="A207"/>
      <c r="B207" s="114"/>
    </row>
  </sheetData>
  <mergeCells count="8">
    <mergeCell ref="L37:L38"/>
    <mergeCell ref="L41:L43"/>
    <mergeCell ref="A1:T1"/>
    <mergeCell ref="L3:L4"/>
    <mergeCell ref="L9:L10"/>
    <mergeCell ref="L12:L13"/>
    <mergeCell ref="L17:L18"/>
    <mergeCell ref="L25:L35"/>
  </mergeCells>
  <hyperlinks>
    <hyperlink ref="T26" r:id="rId1"/>
    <hyperlink ref="T6" r:id="rId2"/>
    <hyperlink ref="T7" r:id="rId3"/>
    <hyperlink ref="T8" r:id="rId4"/>
    <hyperlink ref="T9" r:id="rId5"/>
    <hyperlink ref="T10" r:id="rId6"/>
    <hyperlink ref="T11" r:id="rId7"/>
    <hyperlink ref="T15" r:id="rId8"/>
    <hyperlink ref="T20" r:id="rId9"/>
    <hyperlink ref="T21" r:id="rId10"/>
    <hyperlink ref="T22" r:id="rId11"/>
    <hyperlink ref="T23" r:id="rId12"/>
    <hyperlink ref="T24" r:id="rId13"/>
    <hyperlink ref="T27" r:id="rId14"/>
    <hyperlink ref="T28" r:id="rId15"/>
    <hyperlink ref="T29" r:id="rId16"/>
    <hyperlink ref="T30" r:id="rId17"/>
    <hyperlink ref="T31" r:id="rId18"/>
    <hyperlink ref="T32" r:id="rId19"/>
    <hyperlink ref="T36" r:id="rId20"/>
    <hyperlink ref="T38" r:id="rId21"/>
    <hyperlink ref="T41" r:id="rId22"/>
    <hyperlink ref="T42" r:id="rId23"/>
    <hyperlink ref="T50" r:id="rId24"/>
    <hyperlink ref="T18" r:id="rId25"/>
    <hyperlink ref="T48" r:id="rId26"/>
    <hyperlink ref="T35" r:id="rId27"/>
  </hyperlinks>
  <pageMargins left="0.51" right="0.38" top="0.55118110236220474" bottom="0.31496062992125984" header="0.51181102362204722" footer="0.51181102362204722"/>
  <pageSetup paperSize="9" scale="55" orientation="landscape" verticalDpi="0" r:id="rId28"/>
  <colBreaks count="1" manualBreakCount="1">
    <brk id="20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topLeftCell="I34" zoomScaleNormal="100" workbookViewId="0">
      <selection activeCell="T6" sqref="T6"/>
    </sheetView>
  </sheetViews>
  <sheetFormatPr defaultRowHeight="15" x14ac:dyDescent="0.25"/>
  <cols>
    <col min="1" max="1" width="5.5703125" style="51" customWidth="1"/>
    <col min="2" max="2" width="8.140625" style="51" customWidth="1"/>
    <col min="3" max="3" width="14.42578125" customWidth="1"/>
    <col min="4" max="4" width="20.85546875" customWidth="1"/>
    <col min="5" max="5" width="16.85546875" customWidth="1"/>
    <col min="6" max="6" width="13.28515625" style="54" customWidth="1"/>
    <col min="7" max="7" width="14.28515625" style="54" customWidth="1"/>
    <col min="8" max="8" width="18.5703125" style="53" customWidth="1"/>
    <col min="9" max="9" width="13.85546875" style="53" customWidth="1"/>
    <col min="10" max="10" width="11.7109375" style="52" customWidth="1"/>
    <col min="12" max="12" width="5.85546875" customWidth="1"/>
    <col min="13" max="15" width="5.28515625" customWidth="1"/>
    <col min="16" max="16" width="6.28515625" customWidth="1"/>
    <col min="17" max="17" width="35.5703125" customWidth="1"/>
    <col min="18" max="18" width="15" customWidth="1"/>
    <col min="19" max="19" width="17.85546875" customWidth="1"/>
    <col min="20" max="20" width="15.42578125" customWidth="1"/>
    <col min="21" max="21" width="22.85546875" customWidth="1"/>
  </cols>
  <sheetData>
    <row r="1" spans="1:25" ht="46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</row>
    <row r="2" spans="1:25" s="9" customFormat="1" ht="46.5" customHeight="1" x14ac:dyDescent="0.2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5" t="s">
        <v>11</v>
      </c>
      <c r="L2" s="7" t="s">
        <v>12</v>
      </c>
      <c r="M2" s="7" t="s">
        <v>13</v>
      </c>
      <c r="N2" s="5" t="s">
        <v>14</v>
      </c>
      <c r="O2" s="5" t="s">
        <v>15</v>
      </c>
      <c r="P2" s="5" t="s">
        <v>16</v>
      </c>
      <c r="Q2" s="7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/>
      <c r="X2"/>
      <c r="Y2"/>
    </row>
    <row r="3" spans="1:25" ht="30.75" customHeight="1" x14ac:dyDescent="0.25">
      <c r="A3" s="10">
        <v>1</v>
      </c>
      <c r="B3" s="11" t="s">
        <v>23</v>
      </c>
      <c r="C3" s="12" t="s">
        <v>24</v>
      </c>
      <c r="D3" s="12" t="s">
        <v>25</v>
      </c>
      <c r="E3" s="12" t="s">
        <v>26</v>
      </c>
      <c r="F3" s="13">
        <v>36717</v>
      </c>
      <c r="G3" s="14" t="s">
        <v>27</v>
      </c>
      <c r="H3" s="15">
        <v>338442875733</v>
      </c>
      <c r="I3" s="16" t="s">
        <v>28</v>
      </c>
      <c r="J3" s="14">
        <v>50.29</v>
      </c>
      <c r="K3" s="17"/>
      <c r="L3" s="18" t="s">
        <v>29</v>
      </c>
      <c r="M3" s="18" t="s">
        <v>30</v>
      </c>
      <c r="N3" s="18" t="s">
        <v>31</v>
      </c>
      <c r="O3" s="18" t="s">
        <v>32</v>
      </c>
      <c r="P3" s="18" t="s">
        <v>33</v>
      </c>
      <c r="Q3" s="19" t="s">
        <v>34</v>
      </c>
      <c r="R3" s="20"/>
      <c r="S3" s="20" t="s">
        <v>35</v>
      </c>
      <c r="T3" s="21"/>
      <c r="U3" s="20"/>
      <c r="V3" s="20"/>
    </row>
    <row r="4" spans="1:25" ht="30" customHeight="1" x14ac:dyDescent="0.25">
      <c r="A4" s="10">
        <v>2</v>
      </c>
      <c r="B4" s="11" t="s">
        <v>23</v>
      </c>
      <c r="C4" s="12" t="s">
        <v>36</v>
      </c>
      <c r="D4" s="12" t="s">
        <v>37</v>
      </c>
      <c r="E4" s="12" t="s">
        <v>38</v>
      </c>
      <c r="F4" s="13">
        <v>36890</v>
      </c>
      <c r="G4" s="14" t="s">
        <v>39</v>
      </c>
      <c r="H4" s="15">
        <v>681927308864</v>
      </c>
      <c r="I4" s="16" t="s">
        <v>40</v>
      </c>
      <c r="J4" s="14">
        <v>60.6</v>
      </c>
      <c r="K4" s="17"/>
      <c r="L4" s="18" t="s">
        <v>41</v>
      </c>
      <c r="M4" s="18" t="s">
        <v>30</v>
      </c>
      <c r="N4" s="18" t="s">
        <v>31</v>
      </c>
      <c r="O4" s="18" t="s">
        <v>42</v>
      </c>
      <c r="P4" s="18" t="s">
        <v>43</v>
      </c>
      <c r="Q4" s="19" t="s">
        <v>44</v>
      </c>
      <c r="R4" s="20"/>
      <c r="S4" s="20" t="s">
        <v>35</v>
      </c>
      <c r="T4" s="21"/>
      <c r="U4" s="20"/>
      <c r="V4" s="20"/>
    </row>
    <row r="5" spans="1:25" ht="25.5" customHeight="1" x14ac:dyDescent="0.25">
      <c r="A5" s="10">
        <v>3</v>
      </c>
      <c r="B5" s="11" t="s">
        <v>23</v>
      </c>
      <c r="C5" s="12" t="s">
        <v>45</v>
      </c>
      <c r="D5" s="12" t="s">
        <v>46</v>
      </c>
      <c r="E5" s="12" t="s">
        <v>47</v>
      </c>
      <c r="F5" s="13">
        <v>37265</v>
      </c>
      <c r="G5" s="14">
        <v>9729027806</v>
      </c>
      <c r="H5" s="15">
        <v>901894675025</v>
      </c>
      <c r="I5" s="16" t="s">
        <v>48</v>
      </c>
      <c r="J5" s="14">
        <v>49</v>
      </c>
      <c r="K5" s="17"/>
      <c r="L5" s="18" t="s">
        <v>29</v>
      </c>
      <c r="M5" s="18" t="s">
        <v>49</v>
      </c>
      <c r="N5" s="18" t="s">
        <v>30</v>
      </c>
      <c r="O5" s="18" t="s">
        <v>42</v>
      </c>
      <c r="P5" s="18" t="s">
        <v>43</v>
      </c>
      <c r="Q5" s="19" t="s">
        <v>50</v>
      </c>
      <c r="R5" s="20"/>
      <c r="S5" s="20"/>
      <c r="T5" s="20" t="s">
        <v>51</v>
      </c>
      <c r="U5" s="20"/>
      <c r="V5" s="20"/>
    </row>
    <row r="6" spans="1:25" ht="20.25" customHeight="1" x14ac:dyDescent="0.25">
      <c r="A6" s="10">
        <v>4</v>
      </c>
      <c r="B6" s="11" t="s">
        <v>23</v>
      </c>
      <c r="C6" s="12" t="s">
        <v>52</v>
      </c>
      <c r="D6" s="12" t="s">
        <v>53</v>
      </c>
      <c r="E6" s="12" t="s">
        <v>54</v>
      </c>
      <c r="F6" s="13">
        <v>38108</v>
      </c>
      <c r="G6" s="14">
        <v>8219292852</v>
      </c>
      <c r="H6" s="15">
        <v>693305981495</v>
      </c>
      <c r="I6" s="16" t="s">
        <v>55</v>
      </c>
      <c r="J6" s="14">
        <v>90</v>
      </c>
      <c r="K6" s="17"/>
      <c r="L6" s="18" t="s">
        <v>56</v>
      </c>
      <c r="M6" s="18" t="s">
        <v>49</v>
      </c>
      <c r="N6" s="18" t="s">
        <v>30</v>
      </c>
      <c r="O6" s="18" t="s">
        <v>57</v>
      </c>
      <c r="P6" s="18" t="s">
        <v>58</v>
      </c>
      <c r="Q6" s="22" t="s">
        <v>59</v>
      </c>
      <c r="R6" s="20"/>
      <c r="S6" s="20" t="s">
        <v>35</v>
      </c>
      <c r="T6" s="21"/>
      <c r="U6" s="20"/>
      <c r="V6" s="20"/>
    </row>
    <row r="7" spans="1:25" ht="75" x14ac:dyDescent="0.25">
      <c r="A7" s="10">
        <v>5</v>
      </c>
      <c r="B7" s="11" t="s">
        <v>23</v>
      </c>
      <c r="C7" s="12" t="s">
        <v>60</v>
      </c>
      <c r="D7" s="23" t="s">
        <v>61</v>
      </c>
      <c r="E7" s="12" t="s">
        <v>62</v>
      </c>
      <c r="F7" s="13">
        <v>38045</v>
      </c>
      <c r="G7" s="14" t="s">
        <v>63</v>
      </c>
      <c r="H7" s="15">
        <v>329777088029</v>
      </c>
      <c r="I7" s="16" t="s">
        <v>28</v>
      </c>
      <c r="J7" s="14">
        <v>50.14</v>
      </c>
      <c r="K7" s="17"/>
      <c r="L7" s="18" t="s">
        <v>29</v>
      </c>
      <c r="M7" s="18" t="s">
        <v>30</v>
      </c>
      <c r="N7" s="18" t="s">
        <v>31</v>
      </c>
      <c r="O7" s="18" t="s">
        <v>42</v>
      </c>
      <c r="P7" s="18" t="s">
        <v>64</v>
      </c>
      <c r="Q7" s="22" t="s">
        <v>65</v>
      </c>
      <c r="R7" s="20"/>
      <c r="S7" s="20" t="s">
        <v>35</v>
      </c>
      <c r="U7" s="24" t="s">
        <v>66</v>
      </c>
      <c r="V7" s="20"/>
    </row>
    <row r="8" spans="1:25" x14ac:dyDescent="0.25">
      <c r="A8" s="10">
        <v>6</v>
      </c>
      <c r="B8" s="11" t="s">
        <v>67</v>
      </c>
      <c r="C8" s="12" t="s">
        <v>68</v>
      </c>
      <c r="D8" s="12" t="s">
        <v>69</v>
      </c>
      <c r="E8" s="12" t="s">
        <v>70</v>
      </c>
      <c r="F8" s="13">
        <v>38597</v>
      </c>
      <c r="G8" s="14">
        <v>9466267843</v>
      </c>
      <c r="H8" s="15">
        <v>553187461033</v>
      </c>
      <c r="I8" s="16" t="s">
        <v>71</v>
      </c>
      <c r="J8" s="14">
        <v>82.2</v>
      </c>
      <c r="K8" s="17"/>
      <c r="L8" s="18" t="s">
        <v>56</v>
      </c>
      <c r="M8" s="18" t="s">
        <v>30</v>
      </c>
      <c r="N8" s="18" t="s">
        <v>31</v>
      </c>
      <c r="O8" s="18" t="s">
        <v>72</v>
      </c>
      <c r="P8" s="18" t="s">
        <v>64</v>
      </c>
      <c r="Q8" s="22" t="s">
        <v>73</v>
      </c>
      <c r="R8" s="20"/>
      <c r="S8" s="25" t="s">
        <v>19</v>
      </c>
      <c r="T8" s="20"/>
      <c r="U8" s="20"/>
      <c r="V8" s="20"/>
    </row>
    <row r="9" spans="1:25" x14ac:dyDescent="0.25">
      <c r="A9" s="10">
        <v>7</v>
      </c>
      <c r="B9" s="11" t="s">
        <v>74</v>
      </c>
      <c r="C9" s="12" t="s">
        <v>75</v>
      </c>
      <c r="D9" s="12" t="s">
        <v>76</v>
      </c>
      <c r="E9" s="12" t="s">
        <v>77</v>
      </c>
      <c r="F9" s="13">
        <v>38349</v>
      </c>
      <c r="G9" s="14">
        <v>9625606101</v>
      </c>
      <c r="H9" s="15">
        <v>246275274693</v>
      </c>
      <c r="I9" s="16" t="s">
        <v>78</v>
      </c>
      <c r="J9" s="14">
        <v>95.6</v>
      </c>
      <c r="K9" s="17"/>
      <c r="L9" s="18" t="s">
        <v>49</v>
      </c>
      <c r="M9" s="18" t="s">
        <v>30</v>
      </c>
      <c r="N9" s="18" t="s">
        <v>31</v>
      </c>
      <c r="O9" s="18" t="s">
        <v>42</v>
      </c>
      <c r="P9" s="18" t="s">
        <v>79</v>
      </c>
      <c r="Q9" s="22" t="s">
        <v>80</v>
      </c>
      <c r="R9" s="20"/>
      <c r="S9" s="20"/>
      <c r="T9" s="20" t="s">
        <v>51</v>
      </c>
      <c r="U9" s="20"/>
      <c r="V9" s="20"/>
    </row>
    <row r="10" spans="1:25" x14ac:dyDescent="0.25">
      <c r="A10" s="10">
        <v>8</v>
      </c>
      <c r="B10" s="11" t="s">
        <v>23</v>
      </c>
      <c r="C10" s="12" t="s">
        <v>81</v>
      </c>
      <c r="D10" s="12" t="s">
        <v>82</v>
      </c>
      <c r="E10" s="12" t="s">
        <v>83</v>
      </c>
      <c r="F10" s="13">
        <v>38623</v>
      </c>
      <c r="G10" s="14">
        <v>9911966199</v>
      </c>
      <c r="H10" s="26">
        <v>942167308814</v>
      </c>
      <c r="I10" s="27" t="s">
        <v>84</v>
      </c>
      <c r="J10" s="14">
        <v>44.66</v>
      </c>
      <c r="K10" s="17"/>
      <c r="L10" s="18" t="s">
        <v>29</v>
      </c>
      <c r="M10" s="18" t="s">
        <v>49</v>
      </c>
      <c r="N10" s="18" t="s">
        <v>30</v>
      </c>
      <c r="O10" s="18" t="s">
        <v>42</v>
      </c>
      <c r="P10" s="18" t="s">
        <v>43</v>
      </c>
      <c r="Q10" s="22" t="s">
        <v>85</v>
      </c>
      <c r="R10" s="20"/>
      <c r="S10" s="25" t="s">
        <v>19</v>
      </c>
      <c r="T10" s="20"/>
      <c r="U10" s="20"/>
      <c r="V10" s="20"/>
    </row>
    <row r="11" spans="1:25" ht="24" x14ac:dyDescent="0.25">
      <c r="A11" s="10">
        <v>9</v>
      </c>
      <c r="B11" s="11" t="s">
        <v>23</v>
      </c>
      <c r="C11" s="12" t="s">
        <v>86</v>
      </c>
      <c r="D11" s="12" t="s">
        <v>87</v>
      </c>
      <c r="E11" s="12" t="s">
        <v>88</v>
      </c>
      <c r="F11" s="13">
        <v>37312</v>
      </c>
      <c r="G11" s="14" t="s">
        <v>89</v>
      </c>
      <c r="H11" s="15">
        <v>685754931988</v>
      </c>
      <c r="I11" s="16" t="s">
        <v>28</v>
      </c>
      <c r="J11" s="14">
        <v>52</v>
      </c>
      <c r="K11" s="17"/>
      <c r="L11" s="18" t="s">
        <v>49</v>
      </c>
      <c r="M11" s="18" t="s">
        <v>31</v>
      </c>
      <c r="N11" s="18" t="s">
        <v>31</v>
      </c>
      <c r="O11" s="28"/>
      <c r="P11" s="18"/>
      <c r="Q11" s="22" t="s">
        <v>90</v>
      </c>
      <c r="R11" s="20"/>
      <c r="S11" s="20"/>
      <c r="T11" s="20"/>
      <c r="U11" s="20"/>
      <c r="V11" s="20"/>
    </row>
    <row r="12" spans="1:25" ht="24" x14ac:dyDescent="0.25">
      <c r="A12" s="10">
        <v>10</v>
      </c>
      <c r="B12" s="11" t="s">
        <v>23</v>
      </c>
      <c r="C12" s="12" t="s">
        <v>91</v>
      </c>
      <c r="D12" s="12" t="s">
        <v>92</v>
      </c>
      <c r="E12" s="12" t="s">
        <v>93</v>
      </c>
      <c r="F12" s="13">
        <v>36815</v>
      </c>
      <c r="G12" s="14">
        <v>9728803745</v>
      </c>
      <c r="H12" s="15">
        <v>317882828738</v>
      </c>
      <c r="I12" s="16" t="s">
        <v>94</v>
      </c>
      <c r="J12" s="14">
        <v>53</v>
      </c>
      <c r="K12" s="17"/>
      <c r="L12" s="18" t="s">
        <v>56</v>
      </c>
      <c r="M12" s="18" t="s">
        <v>31</v>
      </c>
      <c r="N12" s="18" t="s">
        <v>31</v>
      </c>
      <c r="O12" s="18" t="s">
        <v>42</v>
      </c>
      <c r="P12" s="18" t="s">
        <v>64</v>
      </c>
      <c r="Q12" s="22" t="s">
        <v>95</v>
      </c>
      <c r="R12" s="20"/>
      <c r="S12" s="20" t="s">
        <v>35</v>
      </c>
      <c r="U12" s="20"/>
      <c r="V12" s="20"/>
    </row>
    <row r="13" spans="1:25" ht="51" customHeight="1" x14ac:dyDescent="0.25">
      <c r="A13" s="10">
        <v>11</v>
      </c>
      <c r="B13" s="11" t="s">
        <v>23</v>
      </c>
      <c r="C13" s="12" t="s">
        <v>96</v>
      </c>
      <c r="D13" s="12" t="s">
        <v>97</v>
      </c>
      <c r="E13" s="12" t="s">
        <v>98</v>
      </c>
      <c r="F13" s="29" t="s">
        <v>99</v>
      </c>
      <c r="G13" s="14" t="s">
        <v>100</v>
      </c>
      <c r="H13" s="15">
        <v>734295703313</v>
      </c>
      <c r="I13" s="16" t="s">
        <v>101</v>
      </c>
      <c r="J13" s="14">
        <v>53.2</v>
      </c>
      <c r="K13" s="17"/>
      <c r="L13" s="18">
        <v>1244</v>
      </c>
      <c r="M13" s="18" t="s">
        <v>56</v>
      </c>
      <c r="N13" s="18" t="s">
        <v>29</v>
      </c>
      <c r="O13" s="18" t="s">
        <v>102</v>
      </c>
      <c r="P13" s="18" t="s">
        <v>72</v>
      </c>
      <c r="Q13" s="22" t="s">
        <v>103</v>
      </c>
      <c r="R13" s="20"/>
      <c r="S13" s="20"/>
      <c r="T13" s="20"/>
      <c r="U13" s="25" t="s">
        <v>104</v>
      </c>
      <c r="V13" s="20"/>
    </row>
    <row r="14" spans="1:25" x14ac:dyDescent="0.25">
      <c r="A14" s="10">
        <v>12</v>
      </c>
      <c r="B14" s="11" t="s">
        <v>23</v>
      </c>
      <c r="C14" s="12" t="s">
        <v>105</v>
      </c>
      <c r="D14" s="12" t="s">
        <v>106</v>
      </c>
      <c r="E14" s="12" t="s">
        <v>107</v>
      </c>
      <c r="F14" s="29" t="s">
        <v>108</v>
      </c>
      <c r="G14" s="14">
        <v>8930883685</v>
      </c>
      <c r="H14" s="15">
        <v>859022259794</v>
      </c>
      <c r="I14" s="16" t="s">
        <v>109</v>
      </c>
      <c r="J14" s="14">
        <v>94</v>
      </c>
      <c r="K14" s="17"/>
      <c r="L14" s="18" t="s">
        <v>29</v>
      </c>
      <c r="M14" s="18" t="s">
        <v>31</v>
      </c>
      <c r="N14" s="18" t="s">
        <v>31</v>
      </c>
      <c r="O14" s="18" t="s">
        <v>42</v>
      </c>
      <c r="P14" s="18" t="s">
        <v>33</v>
      </c>
      <c r="Q14" s="22" t="s">
        <v>110</v>
      </c>
      <c r="R14" s="20"/>
      <c r="S14" s="20" t="s">
        <v>35</v>
      </c>
      <c r="T14" s="21"/>
      <c r="U14" s="20"/>
      <c r="V14" s="20"/>
    </row>
    <row r="15" spans="1:25" x14ac:dyDescent="0.25">
      <c r="A15" s="10">
        <v>13</v>
      </c>
      <c r="B15" s="11" t="s">
        <v>67</v>
      </c>
      <c r="C15" s="12" t="s">
        <v>111</v>
      </c>
      <c r="D15" s="12" t="s">
        <v>112</v>
      </c>
      <c r="E15" s="12" t="s">
        <v>113</v>
      </c>
      <c r="F15" s="13">
        <v>37278</v>
      </c>
      <c r="G15" s="30" t="s">
        <v>114</v>
      </c>
      <c r="H15" s="15">
        <v>688181931648</v>
      </c>
      <c r="I15" s="16" t="s">
        <v>28</v>
      </c>
      <c r="J15" s="14">
        <v>65</v>
      </c>
      <c r="K15" s="17"/>
      <c r="L15" s="18" t="s">
        <v>56</v>
      </c>
      <c r="M15" s="18" t="s">
        <v>49</v>
      </c>
      <c r="N15" s="18" t="s">
        <v>30</v>
      </c>
      <c r="O15" s="18" t="s">
        <v>32</v>
      </c>
      <c r="P15" s="18" t="s">
        <v>115</v>
      </c>
      <c r="Q15" s="22" t="s">
        <v>116</v>
      </c>
      <c r="R15" s="20"/>
      <c r="S15" s="20" t="s">
        <v>35</v>
      </c>
      <c r="T15" s="21"/>
      <c r="U15" s="20"/>
      <c r="V15" s="20"/>
    </row>
    <row r="16" spans="1:25" x14ac:dyDescent="0.25">
      <c r="A16" s="10">
        <v>14</v>
      </c>
      <c r="B16" s="11" t="s">
        <v>23</v>
      </c>
      <c r="C16" s="12" t="s">
        <v>117</v>
      </c>
      <c r="D16" s="12" t="s">
        <v>118</v>
      </c>
      <c r="E16" s="12" t="s">
        <v>119</v>
      </c>
      <c r="F16" s="29" t="s">
        <v>120</v>
      </c>
      <c r="G16" s="27">
        <v>7876668215</v>
      </c>
      <c r="H16" s="15">
        <v>321595848243</v>
      </c>
      <c r="I16" s="16" t="s">
        <v>28</v>
      </c>
      <c r="J16" s="14">
        <v>59.14</v>
      </c>
      <c r="K16" s="17"/>
      <c r="L16" s="18" t="s">
        <v>49</v>
      </c>
      <c r="M16" s="18" t="s">
        <v>56</v>
      </c>
      <c r="N16" s="18" t="s">
        <v>31</v>
      </c>
      <c r="O16" s="18" t="s">
        <v>42</v>
      </c>
      <c r="P16" s="18" t="s">
        <v>115</v>
      </c>
      <c r="Q16" s="19" t="s">
        <v>121</v>
      </c>
      <c r="R16" s="20"/>
      <c r="S16" s="20" t="s">
        <v>35</v>
      </c>
      <c r="T16" s="21"/>
      <c r="U16" s="20"/>
      <c r="V16" s="20"/>
    </row>
    <row r="17" spans="1:22" x14ac:dyDescent="0.25">
      <c r="A17" s="10">
        <v>15</v>
      </c>
      <c r="B17" s="11" t="s">
        <v>67</v>
      </c>
      <c r="C17" s="12" t="s">
        <v>122</v>
      </c>
      <c r="D17" s="12" t="s">
        <v>123</v>
      </c>
      <c r="E17" s="12" t="s">
        <v>124</v>
      </c>
      <c r="F17" s="29" t="s">
        <v>125</v>
      </c>
      <c r="G17" s="27">
        <v>9896893270</v>
      </c>
      <c r="H17" s="15">
        <v>482763100891</v>
      </c>
      <c r="I17" s="16" t="s">
        <v>84</v>
      </c>
      <c r="J17" s="14">
        <v>54</v>
      </c>
      <c r="K17" s="17"/>
      <c r="L17" s="18">
        <v>929</v>
      </c>
      <c r="M17" s="18" t="s">
        <v>31</v>
      </c>
      <c r="N17" s="18" t="s">
        <v>31</v>
      </c>
      <c r="O17" s="18" t="s">
        <v>42</v>
      </c>
      <c r="P17" s="18" t="s">
        <v>33</v>
      </c>
      <c r="Q17" s="22" t="s">
        <v>126</v>
      </c>
      <c r="R17" s="20"/>
      <c r="S17" s="20" t="s">
        <v>35</v>
      </c>
      <c r="T17" s="21"/>
      <c r="U17" s="20"/>
      <c r="V17" s="20"/>
    </row>
    <row r="18" spans="1:22" x14ac:dyDescent="0.25">
      <c r="A18" s="10">
        <v>16</v>
      </c>
      <c r="B18" s="11" t="s">
        <v>67</v>
      </c>
      <c r="C18" s="12" t="s">
        <v>127</v>
      </c>
      <c r="D18" s="12" t="s">
        <v>123</v>
      </c>
      <c r="E18" s="12" t="s">
        <v>128</v>
      </c>
      <c r="F18" s="29" t="s">
        <v>129</v>
      </c>
      <c r="G18" s="27">
        <v>9056444199</v>
      </c>
      <c r="H18" s="15">
        <v>367997035432</v>
      </c>
      <c r="I18" s="16" t="s">
        <v>130</v>
      </c>
      <c r="J18" s="14">
        <v>59</v>
      </c>
      <c r="K18" s="17"/>
      <c r="L18" s="18">
        <v>1025</v>
      </c>
      <c r="M18" s="18" t="s">
        <v>29</v>
      </c>
      <c r="N18" s="18" t="s">
        <v>30</v>
      </c>
      <c r="O18" s="18" t="s">
        <v>42</v>
      </c>
      <c r="P18" s="18" t="s">
        <v>115</v>
      </c>
      <c r="Q18" s="22" t="s">
        <v>131</v>
      </c>
      <c r="R18" s="20"/>
      <c r="S18" s="25" t="s">
        <v>19</v>
      </c>
      <c r="T18" s="20"/>
      <c r="U18" s="20"/>
      <c r="V18" s="20"/>
    </row>
    <row r="19" spans="1:22" ht="30.75" customHeight="1" x14ac:dyDescent="0.25">
      <c r="A19" s="10">
        <v>17</v>
      </c>
      <c r="B19" s="11" t="s">
        <v>23</v>
      </c>
      <c r="C19" s="12" t="s">
        <v>132</v>
      </c>
      <c r="D19" s="12" t="s">
        <v>133</v>
      </c>
      <c r="E19" s="12" t="s">
        <v>134</v>
      </c>
      <c r="F19" s="29" t="s">
        <v>135</v>
      </c>
      <c r="G19" s="14" t="s">
        <v>136</v>
      </c>
      <c r="H19" s="15">
        <v>869889911515</v>
      </c>
      <c r="I19" s="16" t="s">
        <v>137</v>
      </c>
      <c r="J19" s="14">
        <v>55.8</v>
      </c>
      <c r="K19" s="17"/>
      <c r="L19" s="18">
        <v>941</v>
      </c>
      <c r="M19" s="18" t="s">
        <v>31</v>
      </c>
      <c r="N19" s="18" t="s">
        <v>31</v>
      </c>
      <c r="O19" s="18" t="s">
        <v>42</v>
      </c>
      <c r="P19" s="18" t="s">
        <v>33</v>
      </c>
      <c r="Q19" s="22" t="s">
        <v>138</v>
      </c>
      <c r="R19" s="20"/>
      <c r="S19" s="25" t="s">
        <v>19</v>
      </c>
      <c r="T19" s="20"/>
      <c r="U19" s="20"/>
      <c r="V19" s="20"/>
    </row>
    <row r="20" spans="1:22" ht="22.5" customHeight="1" x14ac:dyDescent="0.25">
      <c r="A20" s="10">
        <v>18</v>
      </c>
      <c r="B20" s="11" t="s">
        <v>23</v>
      </c>
      <c r="C20" s="12" t="s">
        <v>139</v>
      </c>
      <c r="D20" s="12" t="s">
        <v>140</v>
      </c>
      <c r="E20" s="12" t="s">
        <v>141</v>
      </c>
      <c r="F20" s="29" t="s">
        <v>142</v>
      </c>
      <c r="G20" s="27">
        <v>8351037246</v>
      </c>
      <c r="H20" s="15">
        <v>727758474963</v>
      </c>
      <c r="I20" s="16" t="s">
        <v>143</v>
      </c>
      <c r="J20" s="14">
        <v>75.709999999999994</v>
      </c>
      <c r="K20" s="17"/>
      <c r="L20" s="18" t="s">
        <v>29</v>
      </c>
      <c r="M20" s="18" t="s">
        <v>30</v>
      </c>
      <c r="N20" s="18" t="s">
        <v>31</v>
      </c>
      <c r="O20" s="18" t="s">
        <v>42</v>
      </c>
      <c r="P20" s="18" t="s">
        <v>43</v>
      </c>
      <c r="Q20" s="22" t="s">
        <v>144</v>
      </c>
      <c r="R20" s="20"/>
      <c r="S20" s="20" t="s">
        <v>35</v>
      </c>
      <c r="T20" s="21"/>
      <c r="U20" s="20"/>
      <c r="V20" s="20"/>
    </row>
    <row r="21" spans="1:22" ht="26.25" customHeight="1" x14ac:dyDescent="0.25">
      <c r="A21" s="10">
        <v>19</v>
      </c>
      <c r="B21" s="11" t="s">
        <v>23</v>
      </c>
      <c r="C21" s="12" t="s">
        <v>145</v>
      </c>
      <c r="D21" s="12" t="s">
        <v>146</v>
      </c>
      <c r="E21" s="12" t="s">
        <v>147</v>
      </c>
      <c r="F21" s="29" t="s">
        <v>148</v>
      </c>
      <c r="G21" s="27">
        <v>9350507195</v>
      </c>
      <c r="H21" s="15">
        <v>929257352288</v>
      </c>
      <c r="I21" s="16" t="s">
        <v>84</v>
      </c>
      <c r="J21" s="14">
        <v>56.6</v>
      </c>
      <c r="K21" s="17"/>
      <c r="L21" s="18" t="s">
        <v>149</v>
      </c>
      <c r="M21" s="18" t="s">
        <v>30</v>
      </c>
      <c r="N21" s="18" t="s">
        <v>30</v>
      </c>
      <c r="O21" s="18" t="s">
        <v>32</v>
      </c>
      <c r="P21" s="18" t="s">
        <v>64</v>
      </c>
      <c r="Q21" s="19" t="s">
        <v>150</v>
      </c>
      <c r="R21" s="20"/>
      <c r="S21" s="20" t="s">
        <v>35</v>
      </c>
      <c r="T21" s="21"/>
      <c r="U21" s="20"/>
      <c r="V21" s="20"/>
    </row>
    <row r="22" spans="1:22" x14ac:dyDescent="0.25">
      <c r="A22" s="10">
        <v>20</v>
      </c>
      <c r="B22" s="11" t="s">
        <v>23</v>
      </c>
      <c r="C22" s="12" t="s">
        <v>151</v>
      </c>
      <c r="D22" s="12" t="s">
        <v>152</v>
      </c>
      <c r="E22" s="12" t="s">
        <v>153</v>
      </c>
      <c r="F22" s="29" t="s">
        <v>154</v>
      </c>
      <c r="G22" s="27">
        <v>9813550163</v>
      </c>
      <c r="H22" s="15">
        <v>401936143677</v>
      </c>
      <c r="I22" s="16" t="s">
        <v>155</v>
      </c>
      <c r="J22" s="14">
        <v>56</v>
      </c>
      <c r="K22" s="17"/>
      <c r="L22" s="18" t="s">
        <v>56</v>
      </c>
      <c r="M22" s="18" t="s">
        <v>30</v>
      </c>
      <c r="N22" s="18" t="s">
        <v>31</v>
      </c>
      <c r="O22" s="18" t="s">
        <v>42</v>
      </c>
      <c r="P22" s="18" t="s">
        <v>43</v>
      </c>
      <c r="Q22" s="22" t="s">
        <v>156</v>
      </c>
      <c r="R22" s="20"/>
      <c r="S22" s="25" t="s">
        <v>19</v>
      </c>
      <c r="T22" s="20"/>
      <c r="U22" s="20"/>
      <c r="V22" s="20"/>
    </row>
    <row r="23" spans="1:22" x14ac:dyDescent="0.25">
      <c r="A23" s="10">
        <v>21</v>
      </c>
      <c r="B23" s="11" t="s">
        <v>23</v>
      </c>
      <c r="C23" s="12" t="s">
        <v>157</v>
      </c>
      <c r="D23" s="12" t="s">
        <v>158</v>
      </c>
      <c r="E23" s="12" t="s">
        <v>159</v>
      </c>
      <c r="F23" s="29" t="s">
        <v>160</v>
      </c>
      <c r="G23" s="27">
        <v>7649939840</v>
      </c>
      <c r="H23" s="15">
        <v>532891703953</v>
      </c>
      <c r="I23" s="16" t="s">
        <v>28</v>
      </c>
      <c r="J23" s="14">
        <v>54.29</v>
      </c>
      <c r="K23" s="17"/>
      <c r="L23" s="18" t="s">
        <v>30</v>
      </c>
      <c r="M23" s="18" t="s">
        <v>30</v>
      </c>
      <c r="N23" s="18" t="s">
        <v>31</v>
      </c>
      <c r="O23" s="18" t="s">
        <v>42</v>
      </c>
      <c r="P23" s="18" t="s">
        <v>43</v>
      </c>
      <c r="Q23" s="22" t="s">
        <v>161</v>
      </c>
      <c r="R23" s="20"/>
      <c r="S23" s="25" t="s">
        <v>19</v>
      </c>
      <c r="T23" s="20"/>
      <c r="U23" s="20"/>
      <c r="V23" s="20"/>
    </row>
    <row r="24" spans="1:22" ht="24" x14ac:dyDescent="0.25">
      <c r="A24" s="10">
        <v>22</v>
      </c>
      <c r="B24" s="11" t="s">
        <v>23</v>
      </c>
      <c r="C24" s="12" t="s">
        <v>162</v>
      </c>
      <c r="D24" s="12" t="s">
        <v>163</v>
      </c>
      <c r="E24" s="12" t="s">
        <v>164</v>
      </c>
      <c r="F24" s="29" t="s">
        <v>165</v>
      </c>
      <c r="G24" s="27">
        <v>8295074697</v>
      </c>
      <c r="H24" s="15">
        <v>492949774704</v>
      </c>
      <c r="I24" s="16" t="s">
        <v>166</v>
      </c>
      <c r="J24" s="14">
        <v>75.599999999999994</v>
      </c>
      <c r="K24" s="17"/>
      <c r="L24" s="18" t="s">
        <v>56</v>
      </c>
      <c r="M24" s="18" t="s">
        <v>29</v>
      </c>
      <c r="N24" s="18" t="s">
        <v>30</v>
      </c>
      <c r="O24" s="18" t="s">
        <v>102</v>
      </c>
      <c r="P24" s="18" t="s">
        <v>167</v>
      </c>
      <c r="Q24" s="22" t="s">
        <v>168</v>
      </c>
      <c r="R24" s="20"/>
      <c r="S24" s="20" t="s">
        <v>35</v>
      </c>
      <c r="U24" s="20"/>
      <c r="V24" s="20"/>
    </row>
    <row r="25" spans="1:22" ht="45" x14ac:dyDescent="0.25">
      <c r="A25" s="10">
        <v>23</v>
      </c>
      <c r="B25" s="11" t="s">
        <v>23</v>
      </c>
      <c r="C25" s="12" t="s">
        <v>169</v>
      </c>
      <c r="D25" s="12" t="s">
        <v>170</v>
      </c>
      <c r="E25" s="12" t="s">
        <v>171</v>
      </c>
      <c r="F25" s="29" t="s">
        <v>172</v>
      </c>
      <c r="G25" s="27">
        <v>9729037274</v>
      </c>
      <c r="H25" s="15">
        <v>253823306849</v>
      </c>
      <c r="I25" s="16" t="s">
        <v>173</v>
      </c>
      <c r="J25" s="14">
        <v>65</v>
      </c>
      <c r="K25" s="17"/>
      <c r="L25" s="18">
        <v>941</v>
      </c>
      <c r="M25" s="18" t="s">
        <v>56</v>
      </c>
      <c r="N25" s="18" t="s">
        <v>56</v>
      </c>
      <c r="O25" s="18">
        <v>947</v>
      </c>
      <c r="P25" s="18" t="s">
        <v>57</v>
      </c>
      <c r="Q25" s="22" t="s">
        <v>174</v>
      </c>
      <c r="R25" s="20"/>
      <c r="S25" s="25" t="s">
        <v>19</v>
      </c>
      <c r="T25" s="20"/>
      <c r="U25" s="24" t="s">
        <v>175</v>
      </c>
      <c r="V25" s="20"/>
    </row>
    <row r="26" spans="1:22" s="35" customFormat="1" ht="36" x14ac:dyDescent="0.25">
      <c r="A26" s="3" t="s">
        <v>1</v>
      </c>
      <c r="B26" s="31" t="s">
        <v>2</v>
      </c>
      <c r="C26" s="32" t="s">
        <v>3</v>
      </c>
      <c r="D26" s="32" t="s">
        <v>4</v>
      </c>
      <c r="E26" s="32" t="s">
        <v>5</v>
      </c>
      <c r="F26" s="32" t="s">
        <v>6</v>
      </c>
      <c r="G26" s="32" t="s">
        <v>7</v>
      </c>
      <c r="H26" s="33" t="s">
        <v>8</v>
      </c>
      <c r="I26" s="33" t="s">
        <v>9</v>
      </c>
      <c r="J26" s="33" t="s">
        <v>10</v>
      </c>
      <c r="K26" s="32" t="s">
        <v>11</v>
      </c>
      <c r="L26" s="31" t="s">
        <v>12</v>
      </c>
      <c r="M26" s="31" t="s">
        <v>13</v>
      </c>
      <c r="N26" s="32" t="s">
        <v>14</v>
      </c>
      <c r="O26" s="32" t="s">
        <v>15</v>
      </c>
      <c r="P26" s="32" t="s">
        <v>16</v>
      </c>
      <c r="Q26" s="31" t="s">
        <v>17</v>
      </c>
      <c r="R26" s="34"/>
      <c r="S26" s="34"/>
      <c r="T26" s="34"/>
      <c r="U26" s="34"/>
      <c r="V26" s="34"/>
    </row>
    <row r="27" spans="1:22" ht="37.5" customHeight="1" x14ac:dyDescent="0.25">
      <c r="A27" s="10">
        <v>24</v>
      </c>
      <c r="B27" s="11" t="s">
        <v>67</v>
      </c>
      <c r="C27" s="12" t="s">
        <v>176</v>
      </c>
      <c r="D27" s="12" t="s">
        <v>177</v>
      </c>
      <c r="E27" s="12" t="s">
        <v>178</v>
      </c>
      <c r="F27" s="29" t="s">
        <v>179</v>
      </c>
      <c r="G27" s="27">
        <v>8307203194</v>
      </c>
      <c r="H27" s="15">
        <v>583079763687</v>
      </c>
      <c r="I27" s="16" t="s">
        <v>180</v>
      </c>
      <c r="J27" s="14">
        <v>61</v>
      </c>
      <c r="K27" s="17"/>
      <c r="L27" s="18" t="s">
        <v>181</v>
      </c>
      <c r="M27" s="18">
        <v>733</v>
      </c>
      <c r="N27" s="18" t="s">
        <v>56</v>
      </c>
      <c r="O27" s="18" t="s">
        <v>102</v>
      </c>
      <c r="P27" s="18" t="s">
        <v>32</v>
      </c>
      <c r="Q27" s="19" t="s">
        <v>182</v>
      </c>
      <c r="R27" s="20"/>
      <c r="S27" s="25" t="s">
        <v>19</v>
      </c>
      <c r="T27" s="20"/>
      <c r="U27" s="25" t="s">
        <v>183</v>
      </c>
      <c r="V27" s="20"/>
    </row>
    <row r="28" spans="1:22" ht="27.75" customHeight="1" x14ac:dyDescent="0.25">
      <c r="A28" s="10">
        <v>25</v>
      </c>
      <c r="B28" s="11" t="s">
        <v>23</v>
      </c>
      <c r="C28" s="12" t="s">
        <v>184</v>
      </c>
      <c r="D28" s="12" t="s">
        <v>185</v>
      </c>
      <c r="E28" s="12" t="s">
        <v>186</v>
      </c>
      <c r="F28" s="29" t="s">
        <v>187</v>
      </c>
      <c r="G28" s="27">
        <v>7404381490</v>
      </c>
      <c r="H28" s="15">
        <v>716878460169</v>
      </c>
      <c r="I28" s="16" t="s">
        <v>188</v>
      </c>
      <c r="J28" s="14">
        <v>98</v>
      </c>
      <c r="K28" s="17"/>
      <c r="L28" s="18" t="s">
        <v>56</v>
      </c>
      <c r="M28" s="18" t="s">
        <v>49</v>
      </c>
      <c r="N28" s="18" t="s">
        <v>31</v>
      </c>
      <c r="O28" s="18" t="s">
        <v>32</v>
      </c>
      <c r="P28" s="18" t="s">
        <v>189</v>
      </c>
      <c r="Q28" s="19" t="s">
        <v>190</v>
      </c>
      <c r="R28" s="20"/>
      <c r="S28" s="20" t="s">
        <v>35</v>
      </c>
      <c r="U28" s="20"/>
      <c r="V28" s="20"/>
    </row>
    <row r="29" spans="1:22" ht="24" x14ac:dyDescent="0.25">
      <c r="A29" s="10">
        <v>26</v>
      </c>
      <c r="B29" s="11" t="s">
        <v>67</v>
      </c>
      <c r="C29" s="12" t="s">
        <v>191</v>
      </c>
      <c r="D29" s="12" t="s">
        <v>192</v>
      </c>
      <c r="E29" s="12" t="s">
        <v>193</v>
      </c>
      <c r="F29" s="29" t="s">
        <v>194</v>
      </c>
      <c r="G29" s="27">
        <v>9996047480</v>
      </c>
      <c r="H29" s="15">
        <v>538181019048</v>
      </c>
      <c r="I29" s="16" t="s">
        <v>195</v>
      </c>
      <c r="J29" s="14">
        <v>51.67</v>
      </c>
      <c r="K29" s="17"/>
      <c r="L29" s="18"/>
      <c r="M29" s="18" t="s">
        <v>56</v>
      </c>
      <c r="N29" s="18" t="s">
        <v>30</v>
      </c>
      <c r="O29" s="18" t="s">
        <v>32</v>
      </c>
      <c r="P29" s="18" t="s">
        <v>167</v>
      </c>
      <c r="Q29" s="22" t="s">
        <v>196</v>
      </c>
      <c r="R29" s="20"/>
      <c r="S29" s="25" t="s">
        <v>19</v>
      </c>
      <c r="T29" s="20"/>
      <c r="U29" s="20"/>
      <c r="V29" s="20"/>
    </row>
    <row r="30" spans="1:22" ht="21.75" customHeight="1" x14ac:dyDescent="0.25">
      <c r="A30" s="10">
        <v>27</v>
      </c>
      <c r="B30" s="11" t="s">
        <v>67</v>
      </c>
      <c r="C30" s="12" t="s">
        <v>197</v>
      </c>
      <c r="D30" s="12" t="s">
        <v>198</v>
      </c>
      <c r="E30" s="12" t="s">
        <v>199</v>
      </c>
      <c r="F30" s="29" t="s">
        <v>200</v>
      </c>
      <c r="G30" s="27">
        <v>9816116865</v>
      </c>
      <c r="H30" s="15">
        <v>225250628013</v>
      </c>
      <c r="I30" s="16" t="s">
        <v>28</v>
      </c>
      <c r="J30" s="14">
        <v>53.71</v>
      </c>
      <c r="K30" s="17"/>
      <c r="L30" s="18" t="s">
        <v>56</v>
      </c>
      <c r="M30" s="18" t="s">
        <v>49</v>
      </c>
      <c r="N30" s="18" t="s">
        <v>31</v>
      </c>
      <c r="O30" s="18" t="s">
        <v>42</v>
      </c>
      <c r="P30" s="18" t="s">
        <v>43</v>
      </c>
      <c r="Q30" s="22" t="s">
        <v>201</v>
      </c>
      <c r="R30" s="20"/>
      <c r="S30" s="20" t="s">
        <v>35</v>
      </c>
      <c r="T30" s="21"/>
      <c r="U30" s="20"/>
      <c r="V30" s="20"/>
    </row>
    <row r="31" spans="1:22" ht="75" x14ac:dyDescent="0.25">
      <c r="A31" s="10">
        <v>28</v>
      </c>
      <c r="B31" s="11" t="s">
        <v>23</v>
      </c>
      <c r="C31" s="36">
        <v>212501722001</v>
      </c>
      <c r="D31" s="12" t="s">
        <v>202</v>
      </c>
      <c r="E31" s="12" t="s">
        <v>203</v>
      </c>
      <c r="F31" s="37">
        <v>37719</v>
      </c>
      <c r="G31" s="38" t="s">
        <v>204</v>
      </c>
      <c r="H31" s="15">
        <v>366838285551</v>
      </c>
      <c r="I31" s="16" t="s">
        <v>173</v>
      </c>
      <c r="J31" s="30"/>
      <c r="K31" s="38">
        <v>49.4</v>
      </c>
      <c r="L31" s="18"/>
      <c r="M31" s="18" t="s">
        <v>30</v>
      </c>
      <c r="N31" s="18" t="s">
        <v>31</v>
      </c>
      <c r="O31" s="18" t="s">
        <v>42</v>
      </c>
      <c r="P31" s="18" t="s">
        <v>43</v>
      </c>
      <c r="Q31" s="22" t="s">
        <v>205</v>
      </c>
      <c r="R31" s="20"/>
      <c r="S31" s="20" t="s">
        <v>35</v>
      </c>
      <c r="T31" s="21"/>
      <c r="U31" s="24" t="s">
        <v>66</v>
      </c>
      <c r="V31" s="20"/>
    </row>
    <row r="32" spans="1:22" ht="24" x14ac:dyDescent="0.25">
      <c r="A32" s="10">
        <v>29</v>
      </c>
      <c r="B32" s="11" t="s">
        <v>23</v>
      </c>
      <c r="C32" s="36">
        <v>212501722002</v>
      </c>
      <c r="D32" s="12" t="s">
        <v>206</v>
      </c>
      <c r="E32" s="12" t="s">
        <v>207</v>
      </c>
      <c r="F32" s="37">
        <v>37523</v>
      </c>
      <c r="G32" s="38" t="s">
        <v>208</v>
      </c>
      <c r="H32" s="15">
        <v>978402767932</v>
      </c>
      <c r="I32" s="18"/>
      <c r="J32" s="30"/>
      <c r="K32" s="38">
        <v>71.64</v>
      </c>
      <c r="L32" s="18"/>
      <c r="M32" s="18" t="s">
        <v>49</v>
      </c>
      <c r="N32" s="18" t="s">
        <v>30</v>
      </c>
      <c r="O32" s="18" t="s">
        <v>42</v>
      </c>
      <c r="P32" s="18" t="s">
        <v>189</v>
      </c>
      <c r="Q32" s="22" t="s">
        <v>209</v>
      </c>
      <c r="R32" s="20"/>
      <c r="S32" s="20"/>
      <c r="T32" s="20"/>
      <c r="U32" s="20"/>
      <c r="V32" s="20"/>
    </row>
    <row r="33" spans="1:22" ht="43.5" customHeight="1" x14ac:dyDescent="0.25">
      <c r="A33" s="10">
        <v>30</v>
      </c>
      <c r="B33" s="11" t="s">
        <v>23</v>
      </c>
      <c r="C33" s="39">
        <v>212501722004</v>
      </c>
      <c r="D33" s="23" t="s">
        <v>210</v>
      </c>
      <c r="E33" s="23" t="s">
        <v>211</v>
      </c>
      <c r="F33" s="40">
        <v>37196</v>
      </c>
      <c r="G33" s="41">
        <v>6230242978</v>
      </c>
      <c r="H33" s="42">
        <v>640945400394</v>
      </c>
      <c r="I33" s="43" t="s">
        <v>28</v>
      </c>
      <c r="J33" s="44"/>
      <c r="K33" s="41">
        <v>79.61</v>
      </c>
      <c r="L33" s="44"/>
      <c r="M33" s="44">
        <v>835</v>
      </c>
      <c r="N33" s="41" t="s">
        <v>212</v>
      </c>
      <c r="O33" s="44">
        <v>1130</v>
      </c>
      <c r="P33" s="44" t="s">
        <v>213</v>
      </c>
      <c r="Q33" s="45" t="s">
        <v>214</v>
      </c>
      <c r="R33" s="20"/>
      <c r="S33" s="20" t="s">
        <v>35</v>
      </c>
      <c r="T33" s="21"/>
      <c r="U33" s="24" t="s">
        <v>175</v>
      </c>
      <c r="V33" s="20"/>
    </row>
    <row r="34" spans="1:22" ht="43.5" customHeight="1" x14ac:dyDescent="0.25">
      <c r="A34" s="10">
        <v>31</v>
      </c>
      <c r="B34" s="11" t="s">
        <v>23</v>
      </c>
      <c r="C34" s="36">
        <v>212501722005</v>
      </c>
      <c r="D34" s="12" t="s">
        <v>215</v>
      </c>
      <c r="E34" s="12" t="s">
        <v>216</v>
      </c>
      <c r="F34" s="37">
        <v>36526</v>
      </c>
      <c r="G34" s="38" t="s">
        <v>217</v>
      </c>
      <c r="H34" s="15">
        <v>493464588114</v>
      </c>
      <c r="I34" s="16" t="s">
        <v>173</v>
      </c>
      <c r="J34" s="30"/>
      <c r="K34" s="38">
        <v>62.4</v>
      </c>
      <c r="L34" s="18"/>
      <c r="M34" s="18">
        <v>730</v>
      </c>
      <c r="N34" s="18" t="s">
        <v>56</v>
      </c>
      <c r="O34" s="18">
        <v>1012</v>
      </c>
      <c r="P34" s="18" t="s">
        <v>218</v>
      </c>
      <c r="Q34" s="22" t="s">
        <v>219</v>
      </c>
      <c r="R34" s="20"/>
      <c r="S34" s="20" t="s">
        <v>35</v>
      </c>
      <c r="T34" s="21"/>
      <c r="U34" s="24" t="s">
        <v>175</v>
      </c>
      <c r="V34" s="20"/>
    </row>
    <row r="35" spans="1:22" ht="27" customHeight="1" x14ac:dyDescent="0.25">
      <c r="A35" s="10">
        <v>32</v>
      </c>
      <c r="B35" s="11" t="s">
        <v>23</v>
      </c>
      <c r="C35" s="36">
        <v>212501722007</v>
      </c>
      <c r="D35" s="12" t="s">
        <v>38</v>
      </c>
      <c r="E35" s="12" t="s">
        <v>220</v>
      </c>
      <c r="F35" s="37">
        <v>36712</v>
      </c>
      <c r="G35" s="38">
        <v>7876020953</v>
      </c>
      <c r="H35" s="15">
        <v>933700224859</v>
      </c>
      <c r="I35" s="16" t="s">
        <v>28</v>
      </c>
      <c r="J35" s="30"/>
      <c r="K35" s="38">
        <v>70.430000000000007</v>
      </c>
      <c r="L35" s="18"/>
      <c r="M35" s="18"/>
      <c r="N35" s="18" t="s">
        <v>29</v>
      </c>
      <c r="O35" s="18" t="s">
        <v>42</v>
      </c>
      <c r="P35" s="18" t="s">
        <v>221</v>
      </c>
      <c r="Q35" s="22" t="s">
        <v>222</v>
      </c>
      <c r="R35" s="20"/>
      <c r="S35" s="25" t="s">
        <v>19</v>
      </c>
      <c r="T35" s="20"/>
      <c r="U35" s="20"/>
      <c r="V35" s="20"/>
    </row>
    <row r="36" spans="1:22" ht="24" x14ac:dyDescent="0.25">
      <c r="A36" s="10">
        <v>33</v>
      </c>
      <c r="B36" s="11" t="s">
        <v>23</v>
      </c>
      <c r="C36" s="36" t="s">
        <v>223</v>
      </c>
      <c r="D36" s="12" t="s">
        <v>224</v>
      </c>
      <c r="E36" s="12" t="s">
        <v>225</v>
      </c>
      <c r="F36" s="37">
        <v>38304</v>
      </c>
      <c r="G36" s="38" t="s">
        <v>226</v>
      </c>
      <c r="H36" s="15">
        <v>533092726706</v>
      </c>
      <c r="I36" s="16" t="s">
        <v>227</v>
      </c>
      <c r="J36" s="30"/>
      <c r="K36" s="38">
        <v>58.4</v>
      </c>
      <c r="L36" s="18"/>
      <c r="M36" s="18" t="s">
        <v>29</v>
      </c>
      <c r="N36" s="18" t="s">
        <v>31</v>
      </c>
      <c r="O36" s="18" t="s">
        <v>42</v>
      </c>
      <c r="P36" s="18" t="s">
        <v>189</v>
      </c>
      <c r="Q36" s="22" t="s">
        <v>228</v>
      </c>
      <c r="R36" s="20"/>
      <c r="S36" s="25" t="s">
        <v>19</v>
      </c>
      <c r="T36" s="20"/>
      <c r="U36" s="20"/>
      <c r="V36" s="20"/>
    </row>
    <row r="37" spans="1:22" ht="24" x14ac:dyDescent="0.25">
      <c r="A37" s="10">
        <v>34</v>
      </c>
      <c r="B37" s="11" t="s">
        <v>23</v>
      </c>
      <c r="C37" s="36" t="s">
        <v>229</v>
      </c>
      <c r="D37" s="12" t="s">
        <v>230</v>
      </c>
      <c r="E37" s="12" t="s">
        <v>231</v>
      </c>
      <c r="F37" s="37">
        <v>37451</v>
      </c>
      <c r="G37" s="38" t="s">
        <v>232</v>
      </c>
      <c r="H37" s="15">
        <v>742046534613</v>
      </c>
      <c r="I37" s="16" t="s">
        <v>28</v>
      </c>
      <c r="J37" s="30"/>
      <c r="K37" s="38">
        <v>58.8</v>
      </c>
      <c r="L37" s="18"/>
      <c r="M37" s="18" t="s">
        <v>31</v>
      </c>
      <c r="N37" s="18" t="s">
        <v>31</v>
      </c>
      <c r="O37" s="18" t="s">
        <v>42</v>
      </c>
      <c r="P37" s="18" t="s">
        <v>33</v>
      </c>
      <c r="Q37" s="22" t="s">
        <v>233</v>
      </c>
      <c r="R37" s="20"/>
      <c r="S37" s="20"/>
      <c r="T37" s="20"/>
      <c r="U37" s="20"/>
      <c r="V37" s="20"/>
    </row>
    <row r="38" spans="1:22" ht="75" customHeight="1" x14ac:dyDescent="0.25">
      <c r="A38" s="10">
        <v>35</v>
      </c>
      <c r="B38" s="11" t="s">
        <v>23</v>
      </c>
      <c r="C38" s="36" t="s">
        <v>234</v>
      </c>
      <c r="D38" s="23" t="s">
        <v>235</v>
      </c>
      <c r="E38" s="12" t="s">
        <v>236</v>
      </c>
      <c r="F38" s="37">
        <v>37257</v>
      </c>
      <c r="G38" s="38">
        <v>9816032325</v>
      </c>
      <c r="H38" s="15">
        <v>887680827097</v>
      </c>
      <c r="I38" s="16" t="s">
        <v>28</v>
      </c>
      <c r="J38" s="30"/>
      <c r="K38" s="38">
        <v>82.24</v>
      </c>
      <c r="L38" s="18"/>
      <c r="M38" s="18" t="s">
        <v>29</v>
      </c>
      <c r="N38" s="18" t="s">
        <v>30</v>
      </c>
      <c r="O38" s="18" t="s">
        <v>42</v>
      </c>
      <c r="P38" s="18" t="s">
        <v>115</v>
      </c>
      <c r="Q38" s="22" t="s">
        <v>237</v>
      </c>
      <c r="R38" s="20"/>
      <c r="S38" s="20" t="s">
        <v>35</v>
      </c>
      <c r="T38" s="21"/>
      <c r="U38" s="24" t="s">
        <v>66</v>
      </c>
      <c r="V38" s="20"/>
    </row>
    <row r="39" spans="1:22" ht="24" x14ac:dyDescent="0.25">
      <c r="A39" s="10">
        <v>36</v>
      </c>
      <c r="B39" s="11" t="s">
        <v>67</v>
      </c>
      <c r="C39" s="36" t="s">
        <v>238</v>
      </c>
      <c r="D39" s="12" t="s">
        <v>239</v>
      </c>
      <c r="E39" s="12" t="s">
        <v>240</v>
      </c>
      <c r="F39" s="37">
        <v>37430</v>
      </c>
      <c r="G39" s="38" t="s">
        <v>241</v>
      </c>
      <c r="H39" s="15">
        <v>887680827097</v>
      </c>
      <c r="I39" s="16" t="s">
        <v>28</v>
      </c>
      <c r="J39" s="30"/>
      <c r="K39" s="38">
        <v>55.2</v>
      </c>
      <c r="L39" s="18"/>
      <c r="M39" s="18" t="s">
        <v>30</v>
      </c>
      <c r="N39" s="18" t="s">
        <v>30</v>
      </c>
      <c r="O39" s="18" t="s">
        <v>42</v>
      </c>
      <c r="P39" s="18" t="s">
        <v>242</v>
      </c>
      <c r="Q39" s="22" t="s">
        <v>243</v>
      </c>
      <c r="R39" s="20"/>
      <c r="S39" s="20"/>
      <c r="T39" s="21"/>
      <c r="U39" s="20"/>
      <c r="V39" s="20"/>
    </row>
    <row r="40" spans="1:22" x14ac:dyDescent="0.25">
      <c r="A40" s="10">
        <v>37</v>
      </c>
      <c r="B40" s="11" t="s">
        <v>23</v>
      </c>
      <c r="C40" s="36" t="s">
        <v>244</v>
      </c>
      <c r="D40" s="12" t="s">
        <v>245</v>
      </c>
      <c r="E40" s="12" t="s">
        <v>246</v>
      </c>
      <c r="F40" s="37">
        <v>38083</v>
      </c>
      <c r="G40" s="38">
        <v>8219151148</v>
      </c>
      <c r="H40" s="15">
        <v>942466936421</v>
      </c>
      <c r="I40" s="16" t="s">
        <v>247</v>
      </c>
      <c r="J40" s="30"/>
      <c r="K40" s="38">
        <v>60</v>
      </c>
      <c r="L40" s="18"/>
      <c r="M40" s="18" t="s">
        <v>31</v>
      </c>
      <c r="N40" s="18" t="s">
        <v>49</v>
      </c>
      <c r="O40" s="18" t="s">
        <v>42</v>
      </c>
      <c r="P40" s="18" t="s">
        <v>242</v>
      </c>
      <c r="Q40" s="22" t="s">
        <v>248</v>
      </c>
      <c r="R40" s="20"/>
      <c r="S40" s="20" t="s">
        <v>35</v>
      </c>
      <c r="T40" s="21"/>
      <c r="U40" s="20"/>
      <c r="V40" s="20"/>
    </row>
    <row r="41" spans="1:22" ht="54.75" customHeight="1" x14ac:dyDescent="0.25">
      <c r="A41" s="10">
        <v>38</v>
      </c>
      <c r="B41" s="11" t="s">
        <v>23</v>
      </c>
      <c r="C41" s="36" t="s">
        <v>249</v>
      </c>
      <c r="D41" s="12" t="s">
        <v>250</v>
      </c>
      <c r="E41" s="12" t="s">
        <v>251</v>
      </c>
      <c r="F41" s="37">
        <v>38364</v>
      </c>
      <c r="G41" s="38">
        <v>7369043475</v>
      </c>
      <c r="H41" s="15">
        <v>665471789388</v>
      </c>
      <c r="I41" s="16" t="s">
        <v>173</v>
      </c>
      <c r="J41" s="30"/>
      <c r="K41" s="38">
        <v>79.61</v>
      </c>
      <c r="L41" s="18"/>
      <c r="M41" s="18"/>
      <c r="N41" s="18" t="s">
        <v>30</v>
      </c>
      <c r="O41" s="18" t="s">
        <v>32</v>
      </c>
      <c r="P41" s="18" t="s">
        <v>252</v>
      </c>
      <c r="Q41" s="46" t="s">
        <v>253</v>
      </c>
      <c r="R41" s="20"/>
      <c r="S41" s="20" t="s">
        <v>35</v>
      </c>
      <c r="T41" s="21"/>
      <c r="U41" s="24" t="s">
        <v>175</v>
      </c>
      <c r="V41" s="20"/>
    </row>
    <row r="42" spans="1:22" ht="24" x14ac:dyDescent="0.25">
      <c r="A42" s="10">
        <v>39</v>
      </c>
      <c r="B42" s="11" t="s">
        <v>74</v>
      </c>
      <c r="C42" s="36" t="s">
        <v>254</v>
      </c>
      <c r="D42" s="12" t="s">
        <v>255</v>
      </c>
      <c r="E42" s="12" t="s">
        <v>256</v>
      </c>
      <c r="F42" s="37">
        <v>36251</v>
      </c>
      <c r="G42" s="38" t="s">
        <v>257</v>
      </c>
      <c r="H42" s="15">
        <v>938037156629</v>
      </c>
      <c r="I42" s="16" t="s">
        <v>258</v>
      </c>
      <c r="J42" s="38"/>
      <c r="K42" s="38">
        <v>71.290000000000006</v>
      </c>
      <c r="L42" s="18"/>
      <c r="M42" s="18" t="s">
        <v>31</v>
      </c>
      <c r="N42" s="18" t="s">
        <v>30</v>
      </c>
      <c r="O42" s="18" t="s">
        <v>42</v>
      </c>
      <c r="P42" s="18" t="s">
        <v>43</v>
      </c>
      <c r="Q42" s="22" t="s">
        <v>259</v>
      </c>
      <c r="R42" s="20"/>
      <c r="S42" s="25" t="s">
        <v>19</v>
      </c>
      <c r="T42" s="20"/>
      <c r="U42" s="20"/>
      <c r="V42" s="20"/>
    </row>
    <row r="43" spans="1:22" x14ac:dyDescent="0.25">
      <c r="A43" s="47"/>
      <c r="B43" s="47"/>
      <c r="C43" s="48"/>
      <c r="D43" s="48"/>
      <c r="E43" s="48"/>
      <c r="F43" s="49"/>
      <c r="G43" s="49"/>
      <c r="H43" s="50"/>
      <c r="I43" s="50"/>
      <c r="J43" s="49"/>
    </row>
    <row r="44" spans="1:22" x14ac:dyDescent="0.25">
      <c r="F44" s="52"/>
      <c r="G44" s="52"/>
    </row>
    <row r="45" spans="1:22" x14ac:dyDescent="0.25">
      <c r="F45" s="52"/>
      <c r="G45" s="52"/>
    </row>
    <row r="46" spans="1:22" x14ac:dyDescent="0.25">
      <c r="F46" s="52"/>
      <c r="G46" s="52"/>
    </row>
    <row r="47" spans="1:22" x14ac:dyDescent="0.25">
      <c r="F47" s="52"/>
      <c r="G47" s="52"/>
    </row>
    <row r="48" spans="1:22" x14ac:dyDescent="0.25">
      <c r="F48" s="52"/>
      <c r="G48" s="52"/>
    </row>
    <row r="49" spans="6:7" x14ac:dyDescent="0.25">
      <c r="F49" s="52"/>
      <c r="G49" s="52"/>
    </row>
    <row r="50" spans="6:7" x14ac:dyDescent="0.25">
      <c r="F50" s="52"/>
      <c r="G50" s="52"/>
    </row>
    <row r="51" spans="6:7" x14ac:dyDescent="0.25">
      <c r="F51" s="52"/>
      <c r="G51" s="52"/>
    </row>
    <row r="52" spans="6:7" x14ac:dyDescent="0.25">
      <c r="F52" s="52"/>
      <c r="G52" s="52"/>
    </row>
    <row r="53" spans="6:7" x14ac:dyDescent="0.25">
      <c r="F53" s="52"/>
      <c r="G53" s="52"/>
    </row>
  </sheetData>
  <mergeCells count="1">
    <mergeCell ref="A1:Q1"/>
  </mergeCells>
  <hyperlinks>
    <hyperlink ref="Q3" r:id="rId1"/>
    <hyperlink ref="Q4" r:id="rId2"/>
    <hyperlink ref="Q5" r:id="rId3"/>
    <hyperlink ref="Q16" r:id="rId4"/>
    <hyperlink ref="Q27" r:id="rId5"/>
    <hyperlink ref="Q28" r:id="rId6" display="sahilgujjar@gmail.com"/>
    <hyperlink ref="Q6" r:id="rId7"/>
    <hyperlink ref="Q7" r:id="rId8"/>
    <hyperlink ref="Q8" r:id="rId9"/>
    <hyperlink ref="Q9" r:id="rId10"/>
    <hyperlink ref="Q10" r:id="rId11"/>
    <hyperlink ref="Q11" r:id="rId12"/>
    <hyperlink ref="Q12" r:id="rId13"/>
    <hyperlink ref="Q13" r:id="rId14"/>
    <hyperlink ref="Q14" r:id="rId15"/>
    <hyperlink ref="Q15" r:id="rId16"/>
    <hyperlink ref="Q17" r:id="rId17"/>
    <hyperlink ref="Q18" r:id="rId18"/>
    <hyperlink ref="Q19" r:id="rId19"/>
    <hyperlink ref="Q20" r:id="rId20"/>
    <hyperlink ref="Q22" r:id="rId21"/>
    <hyperlink ref="Q23" r:id="rId22"/>
    <hyperlink ref="Q25" r:id="rId23"/>
    <hyperlink ref="Q29" r:id="rId24"/>
    <hyperlink ref="Q30" r:id="rId25"/>
    <hyperlink ref="Q31" r:id="rId26"/>
    <hyperlink ref="Q32" r:id="rId27"/>
    <hyperlink ref="Q34" r:id="rId28"/>
    <hyperlink ref="Q33" r:id="rId29"/>
    <hyperlink ref="Q35" r:id="rId30"/>
    <hyperlink ref="Q37" r:id="rId31"/>
    <hyperlink ref="Q38" r:id="rId32"/>
    <hyperlink ref="Q36" r:id="rId33"/>
    <hyperlink ref="Q39" r:id="rId34"/>
    <hyperlink ref="Q40" r:id="rId35"/>
    <hyperlink ref="Q41" r:id="rId36"/>
    <hyperlink ref="Q42" r:id="rId37"/>
    <hyperlink ref="Q21" r:id="rId38"/>
    <hyperlink ref="Q24" r:id="rId39"/>
  </hyperlinks>
  <pageMargins left="0.70866141732283472" right="0.35433070866141736" top="0.27559055118110237" bottom="0.55118110236220474" header="0.31496062992125984" footer="0.31496062992125984"/>
  <pageSetup paperSize="9" scale="63" orientation="landscape" r:id="rId40"/>
  <rowBreaks count="1" manualBreakCount="1">
    <brk id="25" max="16383" man="1"/>
  </rowBreaks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7"/>
  <sheetViews>
    <sheetView view="pageBreakPreview" topLeftCell="A16" zoomScale="86" zoomScaleNormal="89" zoomScaleSheetLayoutView="86" workbookViewId="0">
      <selection activeCell="L13" sqref="L13"/>
    </sheetView>
  </sheetViews>
  <sheetFormatPr defaultRowHeight="24.95" customHeight="1" x14ac:dyDescent="0.25"/>
  <cols>
    <col min="1" max="1" width="4.7109375" style="898" customWidth="1"/>
    <col min="2" max="2" width="15.42578125" style="53" customWidth="1"/>
    <col min="3" max="3" width="18.85546875" style="53" customWidth="1"/>
    <col min="4" max="4" width="9.28515625" style="53" bestFit="1" customWidth="1"/>
    <col min="5" max="5" width="12.7109375" style="53" bestFit="1" customWidth="1"/>
    <col min="6" max="6" width="8" style="53" bestFit="1" customWidth="1"/>
    <col min="7" max="7" width="6.85546875" style="53" bestFit="1" customWidth="1"/>
    <col min="8" max="8" width="15.28515625" style="53" bestFit="1" customWidth="1"/>
    <col min="9" max="9" width="8" style="53" bestFit="1" customWidth="1"/>
    <col min="10" max="10" width="12.7109375" style="53" bestFit="1" customWidth="1"/>
    <col min="11" max="11" width="41.7109375" style="53" bestFit="1" customWidth="1"/>
    <col min="12" max="13" width="6.28515625" style="53" bestFit="1" customWidth="1"/>
    <col min="14" max="14" width="9.140625" style="53" bestFit="1" customWidth="1"/>
    <col min="15" max="17" width="11.28515625" style="53" bestFit="1" customWidth="1"/>
    <col min="18" max="18" width="10.7109375" style="53" bestFit="1" customWidth="1"/>
    <col min="19" max="19" width="10.140625" style="53" bestFit="1" customWidth="1"/>
    <col min="20" max="20" width="8.7109375" style="53" customWidth="1"/>
    <col min="21" max="21" width="10.42578125" style="53" customWidth="1"/>
    <col min="22" max="22" width="9.85546875" style="53" bestFit="1" customWidth="1"/>
    <col min="23" max="23" width="13.42578125" style="53" customWidth="1"/>
    <col min="24" max="24" width="14.140625" style="53" customWidth="1"/>
    <col min="25" max="25" width="26.42578125" style="53" customWidth="1"/>
    <col min="26" max="26" width="7.7109375" style="53" customWidth="1"/>
    <col min="27" max="27" width="9.85546875" style="53" bestFit="1" customWidth="1"/>
  </cols>
  <sheetData>
    <row r="1" spans="1:28" ht="39.75" customHeight="1" x14ac:dyDescent="0.25">
      <c r="A1" s="899" t="s">
        <v>3392</v>
      </c>
      <c r="B1" s="900"/>
      <c r="C1" s="900"/>
      <c r="D1" s="900"/>
      <c r="E1" s="900"/>
      <c r="F1" s="900"/>
      <c r="G1" s="900"/>
      <c r="H1" s="900"/>
      <c r="I1" s="900"/>
      <c r="J1" s="900"/>
      <c r="K1" s="900"/>
      <c r="L1" s="900"/>
      <c r="M1" s="900"/>
      <c r="N1" s="900"/>
      <c r="O1" s="900"/>
      <c r="P1" s="900"/>
      <c r="Q1" s="900"/>
      <c r="R1" s="900"/>
      <c r="S1" s="900"/>
      <c r="T1" s="900"/>
      <c r="U1" s="900"/>
      <c r="V1" s="900"/>
      <c r="W1" s="900"/>
      <c r="X1" s="900"/>
      <c r="Y1" s="900"/>
      <c r="Z1" s="900"/>
      <c r="AA1" s="901"/>
    </row>
    <row r="2" spans="1:28" s="904" customFormat="1" ht="53.25" customHeight="1" x14ac:dyDescent="0.25">
      <c r="A2" s="902" t="s">
        <v>3393</v>
      </c>
      <c r="B2" s="902" t="s">
        <v>3006</v>
      </c>
      <c r="C2" s="902" t="s">
        <v>2583</v>
      </c>
      <c r="D2" s="902" t="s">
        <v>2584</v>
      </c>
      <c r="E2" s="902" t="s">
        <v>2721</v>
      </c>
      <c r="F2" s="902" t="s">
        <v>754</v>
      </c>
      <c r="G2" s="902" t="s">
        <v>3394</v>
      </c>
      <c r="H2" s="902" t="s">
        <v>2723</v>
      </c>
      <c r="I2" s="902" t="s">
        <v>2724</v>
      </c>
      <c r="J2" s="902" t="s">
        <v>2585</v>
      </c>
      <c r="K2" s="902" t="s">
        <v>272</v>
      </c>
      <c r="L2" s="902" t="s">
        <v>3395</v>
      </c>
      <c r="M2" s="902" t="s">
        <v>3396</v>
      </c>
      <c r="N2" s="902" t="s">
        <v>3397</v>
      </c>
      <c r="O2" s="902" t="s">
        <v>3398</v>
      </c>
      <c r="P2" s="902" t="s">
        <v>3399</v>
      </c>
      <c r="Q2" s="902" t="s">
        <v>3400</v>
      </c>
      <c r="R2" s="902" t="s">
        <v>3401</v>
      </c>
      <c r="S2" s="902" t="s">
        <v>3402</v>
      </c>
      <c r="T2" s="902" t="s">
        <v>2598</v>
      </c>
      <c r="U2" s="902" t="s">
        <v>3403</v>
      </c>
      <c r="V2" s="902" t="s">
        <v>3171</v>
      </c>
      <c r="W2" s="902" t="s">
        <v>3404</v>
      </c>
      <c r="X2" s="902" t="s">
        <v>3405</v>
      </c>
      <c r="Y2" s="902" t="s">
        <v>3406</v>
      </c>
      <c r="Z2" s="902" t="s">
        <v>3407</v>
      </c>
      <c r="AA2" s="902" t="s">
        <v>3175</v>
      </c>
      <c r="AB2" s="903"/>
    </row>
    <row r="3" spans="1:28" ht="60" customHeight="1" x14ac:dyDescent="0.25">
      <c r="A3" s="905">
        <v>1</v>
      </c>
      <c r="B3" s="793" t="s">
        <v>3408</v>
      </c>
      <c r="C3" s="793" t="s">
        <v>3409</v>
      </c>
      <c r="D3" s="793" t="s">
        <v>3410</v>
      </c>
      <c r="E3" s="906">
        <v>38803</v>
      </c>
      <c r="F3" s="793" t="s">
        <v>2751</v>
      </c>
      <c r="G3" s="793" t="s">
        <v>2763</v>
      </c>
      <c r="H3" s="793" t="s">
        <v>3411</v>
      </c>
      <c r="I3" s="793" t="s">
        <v>3412</v>
      </c>
      <c r="J3" s="793">
        <v>9316110819</v>
      </c>
      <c r="K3" s="793" t="s">
        <v>3413</v>
      </c>
      <c r="L3" s="793"/>
      <c r="M3" s="793"/>
      <c r="N3" s="793"/>
      <c r="O3" s="793"/>
      <c r="P3" s="793"/>
      <c r="Q3" s="793"/>
      <c r="R3" s="793"/>
      <c r="S3" s="793" t="s">
        <v>2739</v>
      </c>
      <c r="T3" s="793"/>
      <c r="U3" s="793">
        <f>T3/5000*100</f>
        <v>0</v>
      </c>
      <c r="V3" s="793"/>
      <c r="W3" s="793" t="s">
        <v>213</v>
      </c>
      <c r="X3" s="793" t="s">
        <v>213</v>
      </c>
      <c r="Y3" s="793" t="s">
        <v>3414</v>
      </c>
      <c r="Z3" s="793">
        <v>15600</v>
      </c>
      <c r="AA3" s="793">
        <v>187200</v>
      </c>
    </row>
    <row r="4" spans="1:28" ht="60" customHeight="1" x14ac:dyDescent="0.25">
      <c r="A4" s="905">
        <v>2</v>
      </c>
      <c r="B4" s="793" t="s">
        <v>3415</v>
      </c>
      <c r="C4" s="793" t="s">
        <v>3416</v>
      </c>
      <c r="D4" s="793" t="s">
        <v>575</v>
      </c>
      <c r="E4" s="906">
        <v>37262</v>
      </c>
      <c r="F4" s="793" t="s">
        <v>2751</v>
      </c>
      <c r="G4" s="793" t="s">
        <v>2752</v>
      </c>
      <c r="H4" s="793" t="s">
        <v>3417</v>
      </c>
      <c r="I4" s="793" t="s">
        <v>999</v>
      </c>
      <c r="J4" s="793">
        <v>7559761417</v>
      </c>
      <c r="K4" s="793" t="s">
        <v>3418</v>
      </c>
      <c r="L4" s="793"/>
      <c r="M4" s="793"/>
      <c r="N4" s="793"/>
      <c r="O4" s="793"/>
      <c r="P4" s="793"/>
      <c r="Q4" s="793"/>
      <c r="R4" s="793"/>
      <c r="S4" s="793" t="s">
        <v>2739</v>
      </c>
      <c r="T4" s="793"/>
      <c r="U4" s="793">
        <f t="shared" ref="U4:U28" si="0">T4/5000*100</f>
        <v>0</v>
      </c>
      <c r="V4" s="793"/>
      <c r="W4" s="793" t="s">
        <v>3419</v>
      </c>
      <c r="X4" s="793" t="s">
        <v>213</v>
      </c>
      <c r="Y4" s="793" t="s">
        <v>213</v>
      </c>
      <c r="Z4" s="793" t="s">
        <v>213</v>
      </c>
      <c r="AA4" s="793" t="s">
        <v>213</v>
      </c>
    </row>
    <row r="5" spans="1:28" ht="60" customHeight="1" x14ac:dyDescent="0.25">
      <c r="A5" s="905">
        <v>3</v>
      </c>
      <c r="B5" s="793" t="s">
        <v>3420</v>
      </c>
      <c r="C5" s="793" t="s">
        <v>772</v>
      </c>
      <c r="D5" s="793" t="s">
        <v>3421</v>
      </c>
      <c r="E5" s="906">
        <v>38572</v>
      </c>
      <c r="F5" s="793" t="s">
        <v>2751</v>
      </c>
      <c r="G5" s="793" t="s">
        <v>2752</v>
      </c>
      <c r="H5" s="793" t="s">
        <v>3422</v>
      </c>
      <c r="I5" s="793" t="s">
        <v>999</v>
      </c>
      <c r="J5" s="793">
        <v>9816663013</v>
      </c>
      <c r="K5" s="793" t="s">
        <v>3423</v>
      </c>
      <c r="L5" s="793"/>
      <c r="M5" s="793"/>
      <c r="N5" s="793">
        <v>805</v>
      </c>
      <c r="O5" s="793">
        <v>862</v>
      </c>
      <c r="P5" s="793">
        <v>895</v>
      </c>
      <c r="Q5" s="793">
        <v>905</v>
      </c>
      <c r="R5" s="793">
        <v>897</v>
      </c>
      <c r="S5" s="793" t="s">
        <v>3424</v>
      </c>
      <c r="T5" s="793">
        <f>SUM(N5:R5)</f>
        <v>4364</v>
      </c>
      <c r="U5" s="793">
        <f t="shared" si="0"/>
        <v>87.28</v>
      </c>
      <c r="V5" s="793" t="s">
        <v>2755</v>
      </c>
      <c r="W5" s="793" t="s">
        <v>213</v>
      </c>
      <c r="X5" s="793" t="s">
        <v>213</v>
      </c>
      <c r="Y5" s="793" t="s">
        <v>3425</v>
      </c>
      <c r="Z5" s="793" t="s">
        <v>3426</v>
      </c>
      <c r="AA5" s="793" t="s">
        <v>3427</v>
      </c>
    </row>
    <row r="6" spans="1:28" ht="60" customHeight="1" x14ac:dyDescent="0.25">
      <c r="A6" s="905">
        <v>4</v>
      </c>
      <c r="B6" s="793" t="s">
        <v>3428</v>
      </c>
      <c r="C6" s="793" t="s">
        <v>726</v>
      </c>
      <c r="D6" s="793" t="s">
        <v>1735</v>
      </c>
      <c r="E6" s="906">
        <v>38112</v>
      </c>
      <c r="F6" s="793" t="s">
        <v>2751</v>
      </c>
      <c r="G6" s="793" t="s">
        <v>2752</v>
      </c>
      <c r="H6" s="793" t="s">
        <v>3429</v>
      </c>
      <c r="I6" s="793" t="s">
        <v>999</v>
      </c>
      <c r="J6" s="793">
        <v>9418679851</v>
      </c>
      <c r="K6" s="793" t="s">
        <v>3430</v>
      </c>
      <c r="L6" s="793"/>
      <c r="M6" s="793"/>
      <c r="N6" s="793">
        <v>648</v>
      </c>
      <c r="O6" s="793">
        <v>656</v>
      </c>
      <c r="P6" s="793">
        <v>667</v>
      </c>
      <c r="Q6" s="793">
        <v>741</v>
      </c>
      <c r="R6" s="793">
        <v>629</v>
      </c>
      <c r="S6" s="793" t="s">
        <v>1989</v>
      </c>
      <c r="T6" s="793">
        <f t="shared" ref="T6:T28" si="1">SUM(N6:R6)</f>
        <v>3341</v>
      </c>
      <c r="U6" s="793">
        <f t="shared" si="0"/>
        <v>66.820000000000007</v>
      </c>
      <c r="V6" s="793" t="s">
        <v>2755</v>
      </c>
      <c r="W6" s="793" t="s">
        <v>213</v>
      </c>
      <c r="X6" s="793" t="s">
        <v>213</v>
      </c>
      <c r="Y6" s="793" t="s">
        <v>3431</v>
      </c>
      <c r="Z6" s="793">
        <v>17300</v>
      </c>
      <c r="AA6" s="793">
        <v>207600</v>
      </c>
    </row>
    <row r="7" spans="1:28" ht="60" customHeight="1" x14ac:dyDescent="0.25">
      <c r="A7" s="905">
        <v>5</v>
      </c>
      <c r="B7" s="793" t="s">
        <v>3432</v>
      </c>
      <c r="C7" s="793" t="s">
        <v>3433</v>
      </c>
      <c r="D7" s="793" t="s">
        <v>3434</v>
      </c>
      <c r="E7" s="906">
        <v>38572</v>
      </c>
      <c r="F7" s="793" t="s">
        <v>2751</v>
      </c>
      <c r="G7" s="793" t="s">
        <v>2752</v>
      </c>
      <c r="H7" s="793" t="s">
        <v>3435</v>
      </c>
      <c r="I7" s="793" t="s">
        <v>999</v>
      </c>
      <c r="J7" s="793">
        <v>7018135281</v>
      </c>
      <c r="K7" s="793" t="s">
        <v>3436</v>
      </c>
      <c r="L7" s="793"/>
      <c r="M7" s="793"/>
      <c r="N7" s="793"/>
      <c r="O7" s="793"/>
      <c r="P7" s="793"/>
      <c r="Q7" s="793">
        <v>630</v>
      </c>
      <c r="R7" s="793"/>
      <c r="S7" s="793" t="s">
        <v>2739</v>
      </c>
      <c r="T7" s="793">
        <f t="shared" si="1"/>
        <v>630</v>
      </c>
      <c r="U7" s="793">
        <f t="shared" si="0"/>
        <v>12.6</v>
      </c>
      <c r="V7" s="793"/>
      <c r="W7" s="793" t="s">
        <v>213</v>
      </c>
      <c r="X7" s="793" t="s">
        <v>213</v>
      </c>
      <c r="Y7" s="793" t="s">
        <v>3437</v>
      </c>
      <c r="Z7" s="793">
        <v>13000</v>
      </c>
      <c r="AA7" s="793">
        <f>13000*12</f>
        <v>156000</v>
      </c>
    </row>
    <row r="8" spans="1:28" ht="71.25" customHeight="1" x14ac:dyDescent="0.25">
      <c r="A8" s="905">
        <v>6</v>
      </c>
      <c r="B8" s="793" t="s">
        <v>3438</v>
      </c>
      <c r="C8" s="793" t="s">
        <v>3439</v>
      </c>
      <c r="D8" s="793" t="s">
        <v>3440</v>
      </c>
      <c r="E8" s="906">
        <v>37493</v>
      </c>
      <c r="F8" s="793" t="s">
        <v>2743</v>
      </c>
      <c r="G8" s="793" t="s">
        <v>2752</v>
      </c>
      <c r="H8" s="793" t="s">
        <v>3441</v>
      </c>
      <c r="I8" s="793" t="s">
        <v>999</v>
      </c>
      <c r="J8" s="793">
        <v>8295037296</v>
      </c>
      <c r="K8" s="793" t="s">
        <v>3442</v>
      </c>
      <c r="L8" s="793"/>
      <c r="M8" s="793"/>
      <c r="N8" s="793">
        <v>691</v>
      </c>
      <c r="O8" s="793">
        <v>614</v>
      </c>
      <c r="P8" s="793">
        <v>740</v>
      </c>
      <c r="Q8" s="793">
        <v>715</v>
      </c>
      <c r="R8" s="793">
        <v>753</v>
      </c>
      <c r="S8" s="793" t="s">
        <v>2739</v>
      </c>
      <c r="T8" s="793">
        <f t="shared" si="1"/>
        <v>3513</v>
      </c>
      <c r="U8" s="793">
        <f t="shared" si="0"/>
        <v>70.260000000000005</v>
      </c>
      <c r="V8" s="793" t="s">
        <v>2755</v>
      </c>
      <c r="W8" s="793" t="s">
        <v>213</v>
      </c>
      <c r="X8" s="793" t="s">
        <v>213</v>
      </c>
      <c r="Y8" s="793" t="s">
        <v>3443</v>
      </c>
      <c r="Z8" s="793">
        <v>15000</v>
      </c>
      <c r="AA8" s="793">
        <f>15000*12</f>
        <v>180000</v>
      </c>
    </row>
    <row r="9" spans="1:28" ht="60" customHeight="1" x14ac:dyDescent="0.25">
      <c r="A9" s="905">
        <v>7</v>
      </c>
      <c r="B9" s="793" t="s">
        <v>3444</v>
      </c>
      <c r="C9" s="793" t="s">
        <v>3445</v>
      </c>
      <c r="D9" s="793" t="s">
        <v>3446</v>
      </c>
      <c r="E9" s="906">
        <v>38491</v>
      </c>
      <c r="F9" s="793" t="s">
        <v>2751</v>
      </c>
      <c r="G9" s="793" t="s">
        <v>2752</v>
      </c>
      <c r="H9" s="793" t="s">
        <v>3447</v>
      </c>
      <c r="I9" s="793" t="s">
        <v>999</v>
      </c>
      <c r="J9" s="793">
        <v>8340573635</v>
      </c>
      <c r="K9" s="793" t="s">
        <v>3448</v>
      </c>
      <c r="L9" s="793"/>
      <c r="M9" s="793"/>
      <c r="N9" s="793"/>
      <c r="O9" s="793"/>
      <c r="P9" s="793"/>
      <c r="Q9" s="793">
        <v>537</v>
      </c>
      <c r="R9" s="793">
        <v>525</v>
      </c>
      <c r="S9" s="793" t="s">
        <v>2739</v>
      </c>
      <c r="T9" s="793">
        <f t="shared" si="1"/>
        <v>1062</v>
      </c>
      <c r="U9" s="793">
        <f t="shared" si="0"/>
        <v>21.240000000000002</v>
      </c>
      <c r="V9" s="793"/>
      <c r="W9" s="793" t="s">
        <v>213</v>
      </c>
      <c r="X9" s="793" t="s">
        <v>213</v>
      </c>
      <c r="Y9" s="793" t="s">
        <v>3203</v>
      </c>
      <c r="Z9" s="793">
        <v>13200</v>
      </c>
      <c r="AA9" s="793">
        <v>158400</v>
      </c>
    </row>
    <row r="10" spans="1:28" ht="60" customHeight="1" x14ac:dyDescent="0.25">
      <c r="A10" s="905">
        <v>8</v>
      </c>
      <c r="B10" s="793" t="s">
        <v>3449</v>
      </c>
      <c r="C10" s="793" t="s">
        <v>3450</v>
      </c>
      <c r="D10" s="793" t="s">
        <v>575</v>
      </c>
      <c r="E10" s="906">
        <v>38751</v>
      </c>
      <c r="F10" s="793" t="s">
        <v>2751</v>
      </c>
      <c r="G10" s="793" t="s">
        <v>2807</v>
      </c>
      <c r="H10" s="793" t="s">
        <v>3451</v>
      </c>
      <c r="I10" s="793" t="s">
        <v>3452</v>
      </c>
      <c r="J10" s="793">
        <v>8059171218</v>
      </c>
      <c r="K10" s="793" t="s">
        <v>3453</v>
      </c>
      <c r="L10" s="793"/>
      <c r="M10" s="793"/>
      <c r="N10" s="793"/>
      <c r="O10" s="793"/>
      <c r="P10" s="793"/>
      <c r="Q10" s="793"/>
      <c r="R10" s="793"/>
      <c r="S10" s="793" t="s">
        <v>2739</v>
      </c>
      <c r="T10" s="793">
        <f t="shared" si="1"/>
        <v>0</v>
      </c>
      <c r="U10" s="793">
        <f t="shared" si="0"/>
        <v>0</v>
      </c>
      <c r="V10" s="793"/>
      <c r="W10" s="793" t="s">
        <v>213</v>
      </c>
      <c r="X10" s="793" t="s">
        <v>213</v>
      </c>
      <c r="Y10" s="793" t="s">
        <v>3414</v>
      </c>
      <c r="Z10" s="793">
        <v>15600</v>
      </c>
      <c r="AA10" s="793">
        <v>187200</v>
      </c>
    </row>
    <row r="11" spans="1:28" ht="60" customHeight="1" x14ac:dyDescent="0.25">
      <c r="A11" s="905">
        <v>9</v>
      </c>
      <c r="B11" s="793" t="s">
        <v>3454</v>
      </c>
      <c r="C11" s="793" t="s">
        <v>2234</v>
      </c>
      <c r="D11" s="793" t="s">
        <v>3455</v>
      </c>
      <c r="E11" s="906">
        <v>37985</v>
      </c>
      <c r="F11" s="793" t="s">
        <v>2751</v>
      </c>
      <c r="G11" s="793" t="s">
        <v>2807</v>
      </c>
      <c r="H11" s="793" t="s">
        <v>3456</v>
      </c>
      <c r="I11" s="793" t="s">
        <v>3457</v>
      </c>
      <c r="J11" s="793">
        <v>9729440335</v>
      </c>
      <c r="K11" s="793" t="s">
        <v>3458</v>
      </c>
      <c r="L11" s="793"/>
      <c r="M11" s="793"/>
      <c r="N11" s="793"/>
      <c r="O11" s="793"/>
      <c r="P11" s="793"/>
      <c r="Q11" s="793">
        <v>595</v>
      </c>
      <c r="R11" s="793"/>
      <c r="S11" s="793" t="s">
        <v>2739</v>
      </c>
      <c r="T11" s="793">
        <f t="shared" si="1"/>
        <v>595</v>
      </c>
      <c r="U11" s="793">
        <f t="shared" si="0"/>
        <v>11.899999999999999</v>
      </c>
      <c r="V11" s="793"/>
      <c r="W11" s="793" t="s">
        <v>213</v>
      </c>
      <c r="X11" s="793" t="s">
        <v>213</v>
      </c>
      <c r="Y11" s="793" t="s">
        <v>3203</v>
      </c>
      <c r="Z11" s="793">
        <v>13200</v>
      </c>
      <c r="AA11" s="793">
        <v>158400</v>
      </c>
    </row>
    <row r="12" spans="1:28" ht="60" customHeight="1" x14ac:dyDescent="0.25">
      <c r="A12" s="905">
        <v>10</v>
      </c>
      <c r="B12" s="793" t="s">
        <v>3459</v>
      </c>
      <c r="C12" s="793" t="s">
        <v>3460</v>
      </c>
      <c r="D12" s="793" t="s">
        <v>3461</v>
      </c>
      <c r="E12" s="906">
        <v>38777</v>
      </c>
      <c r="F12" s="793" t="s">
        <v>2751</v>
      </c>
      <c r="G12" s="793" t="s">
        <v>2752</v>
      </c>
      <c r="H12" s="793" t="s">
        <v>3462</v>
      </c>
      <c r="I12" s="793" t="s">
        <v>999</v>
      </c>
      <c r="J12" s="793">
        <v>8307232805</v>
      </c>
      <c r="K12" s="793" t="s">
        <v>3463</v>
      </c>
      <c r="L12" s="793"/>
      <c r="M12" s="793"/>
      <c r="N12" s="793"/>
      <c r="O12" s="793"/>
      <c r="P12" s="793"/>
      <c r="Q12" s="793"/>
      <c r="R12" s="793"/>
      <c r="S12" s="793" t="s">
        <v>2739</v>
      </c>
      <c r="T12" s="793">
        <f t="shared" si="1"/>
        <v>0</v>
      </c>
      <c r="U12" s="793">
        <f t="shared" si="0"/>
        <v>0</v>
      </c>
      <c r="V12" s="793"/>
      <c r="W12" s="793" t="s">
        <v>213</v>
      </c>
      <c r="X12" s="793" t="s">
        <v>213</v>
      </c>
      <c r="Y12" s="793" t="s">
        <v>3414</v>
      </c>
      <c r="Z12" s="793">
        <v>15600</v>
      </c>
      <c r="AA12" s="793">
        <v>187200</v>
      </c>
    </row>
    <row r="13" spans="1:28" ht="60" customHeight="1" x14ac:dyDescent="0.25">
      <c r="A13" s="905">
        <v>11</v>
      </c>
      <c r="B13" s="793" t="s">
        <v>3464</v>
      </c>
      <c r="C13" s="793" t="s">
        <v>1909</v>
      </c>
      <c r="D13" s="793" t="s">
        <v>3465</v>
      </c>
      <c r="E13" s="906">
        <v>38184</v>
      </c>
      <c r="F13" s="793" t="s">
        <v>2751</v>
      </c>
      <c r="G13" s="793" t="s">
        <v>2752</v>
      </c>
      <c r="H13" s="793" t="s">
        <v>3466</v>
      </c>
      <c r="I13" s="793" t="s">
        <v>999</v>
      </c>
      <c r="J13" s="793">
        <v>9736276093</v>
      </c>
      <c r="K13" s="793" t="s">
        <v>3467</v>
      </c>
      <c r="L13" s="793"/>
      <c r="M13" s="793"/>
      <c r="N13" s="793"/>
      <c r="O13" s="793"/>
      <c r="P13" s="793"/>
      <c r="Q13" s="793"/>
      <c r="R13" s="793"/>
      <c r="S13" s="793" t="s">
        <v>2739</v>
      </c>
      <c r="T13" s="793">
        <f t="shared" si="1"/>
        <v>0</v>
      </c>
      <c r="U13" s="793">
        <f t="shared" si="0"/>
        <v>0</v>
      </c>
      <c r="V13" s="793"/>
      <c r="W13" s="793" t="s">
        <v>213</v>
      </c>
      <c r="X13" s="793" t="s">
        <v>213</v>
      </c>
      <c r="Y13" s="793" t="s">
        <v>3414</v>
      </c>
      <c r="Z13" s="793">
        <v>15600</v>
      </c>
      <c r="AA13" s="793">
        <v>187200</v>
      </c>
    </row>
    <row r="14" spans="1:28" ht="60" customHeight="1" x14ac:dyDescent="0.25">
      <c r="A14" s="905">
        <v>12</v>
      </c>
      <c r="B14" s="793" t="s">
        <v>3468</v>
      </c>
      <c r="C14" s="793" t="s">
        <v>3469</v>
      </c>
      <c r="D14" s="793" t="s">
        <v>3470</v>
      </c>
      <c r="E14" s="906">
        <v>38918</v>
      </c>
      <c r="F14" s="793" t="s">
        <v>2751</v>
      </c>
      <c r="G14" s="793" t="s">
        <v>2752</v>
      </c>
      <c r="H14" s="793" t="s">
        <v>3471</v>
      </c>
      <c r="I14" s="793" t="s">
        <v>999</v>
      </c>
      <c r="J14" s="793">
        <v>8629819646</v>
      </c>
      <c r="K14" s="793" t="s">
        <v>3472</v>
      </c>
      <c r="L14" s="793"/>
      <c r="M14" s="793"/>
      <c r="N14" s="793">
        <v>616</v>
      </c>
      <c r="O14" s="793">
        <v>574</v>
      </c>
      <c r="P14" s="793">
        <v>571</v>
      </c>
      <c r="Q14" s="793">
        <v>516</v>
      </c>
      <c r="R14" s="793">
        <v>599</v>
      </c>
      <c r="S14" s="793" t="s">
        <v>3473</v>
      </c>
      <c r="T14" s="793">
        <f t="shared" si="1"/>
        <v>2876</v>
      </c>
      <c r="U14" s="793">
        <f t="shared" si="0"/>
        <v>57.52</v>
      </c>
      <c r="V14" s="793" t="s">
        <v>2755</v>
      </c>
      <c r="W14" s="793" t="s">
        <v>213</v>
      </c>
      <c r="X14" s="793" t="s">
        <v>213</v>
      </c>
      <c r="Y14" s="793" t="s">
        <v>3431</v>
      </c>
      <c r="Z14" s="793">
        <v>17300</v>
      </c>
      <c r="AA14" s="793">
        <v>207600</v>
      </c>
    </row>
    <row r="15" spans="1:28" ht="60" customHeight="1" x14ac:dyDescent="0.25">
      <c r="A15" s="905">
        <v>13</v>
      </c>
      <c r="B15" s="793" t="s">
        <v>3474</v>
      </c>
      <c r="C15" s="793" t="s">
        <v>370</v>
      </c>
      <c r="D15" s="793" t="s">
        <v>3475</v>
      </c>
      <c r="E15" s="906">
        <v>38158</v>
      </c>
      <c r="F15" s="793" t="s">
        <v>2743</v>
      </c>
      <c r="G15" s="793" t="s">
        <v>2763</v>
      </c>
      <c r="H15" s="793" t="s">
        <v>3476</v>
      </c>
      <c r="I15" s="793" t="s">
        <v>3477</v>
      </c>
      <c r="J15" s="793">
        <v>9882056574</v>
      </c>
      <c r="K15" s="793" t="s">
        <v>3478</v>
      </c>
      <c r="L15" s="793"/>
      <c r="M15" s="793"/>
      <c r="N15" s="793"/>
      <c r="O15" s="793"/>
      <c r="P15" s="793"/>
      <c r="Q15" s="793"/>
      <c r="R15" s="793"/>
      <c r="S15" s="793" t="s">
        <v>2739</v>
      </c>
      <c r="T15" s="793">
        <f t="shared" si="1"/>
        <v>0</v>
      </c>
      <c r="U15" s="793">
        <f t="shared" si="0"/>
        <v>0</v>
      </c>
      <c r="V15" s="793"/>
      <c r="W15" s="793" t="s">
        <v>213</v>
      </c>
      <c r="X15" s="793" t="s">
        <v>3479</v>
      </c>
      <c r="Y15" s="793" t="s">
        <v>213</v>
      </c>
      <c r="Z15" s="793" t="s">
        <v>213</v>
      </c>
      <c r="AA15" s="793" t="s">
        <v>213</v>
      </c>
    </row>
    <row r="16" spans="1:28" ht="60" customHeight="1" x14ac:dyDescent="0.25">
      <c r="A16" s="905">
        <v>14</v>
      </c>
      <c r="B16" s="793" t="s">
        <v>3480</v>
      </c>
      <c r="C16" s="793" t="s">
        <v>3481</v>
      </c>
      <c r="D16" s="793" t="s">
        <v>3482</v>
      </c>
      <c r="E16" s="906">
        <v>38976</v>
      </c>
      <c r="F16" s="793" t="s">
        <v>2751</v>
      </c>
      <c r="G16" s="793" t="s">
        <v>2752</v>
      </c>
      <c r="H16" s="793" t="s">
        <v>3483</v>
      </c>
      <c r="I16" s="793" t="s">
        <v>999</v>
      </c>
      <c r="J16" s="793">
        <v>9805084601</v>
      </c>
      <c r="K16" s="793" t="s">
        <v>3484</v>
      </c>
      <c r="L16" s="793"/>
      <c r="M16" s="793"/>
      <c r="N16" s="793">
        <v>788</v>
      </c>
      <c r="O16" s="793">
        <v>784</v>
      </c>
      <c r="P16" s="793">
        <v>834</v>
      </c>
      <c r="Q16" s="793">
        <v>846</v>
      </c>
      <c r="R16" s="793">
        <v>876</v>
      </c>
      <c r="S16" s="793" t="s">
        <v>3485</v>
      </c>
      <c r="T16" s="793">
        <f t="shared" si="1"/>
        <v>4128</v>
      </c>
      <c r="U16" s="793">
        <f t="shared" si="0"/>
        <v>82.56</v>
      </c>
      <c r="V16" s="793" t="s">
        <v>2755</v>
      </c>
      <c r="W16" s="793" t="s">
        <v>3486</v>
      </c>
      <c r="X16" s="793" t="s">
        <v>213</v>
      </c>
      <c r="Y16" s="793" t="s">
        <v>213</v>
      </c>
      <c r="Z16" s="793" t="s">
        <v>213</v>
      </c>
      <c r="AA16" s="793" t="s">
        <v>213</v>
      </c>
    </row>
    <row r="17" spans="1:27" ht="60" customHeight="1" x14ac:dyDescent="0.25">
      <c r="A17" s="905">
        <v>15</v>
      </c>
      <c r="B17" s="793" t="s">
        <v>3487</v>
      </c>
      <c r="C17" s="793" t="s">
        <v>3488</v>
      </c>
      <c r="D17" s="793" t="s">
        <v>3489</v>
      </c>
      <c r="E17" s="906">
        <v>38244</v>
      </c>
      <c r="F17" s="793" t="s">
        <v>2751</v>
      </c>
      <c r="G17" s="793" t="s">
        <v>2763</v>
      </c>
      <c r="H17" s="793" t="s">
        <v>3490</v>
      </c>
      <c r="I17" s="793" t="s">
        <v>3491</v>
      </c>
      <c r="J17" s="793">
        <v>8059679658</v>
      </c>
      <c r="K17" s="793" t="s">
        <v>3492</v>
      </c>
      <c r="L17" s="793"/>
      <c r="M17" s="793"/>
      <c r="N17" s="793"/>
      <c r="O17" s="793"/>
      <c r="P17" s="793"/>
      <c r="Q17" s="793"/>
      <c r="R17" s="793"/>
      <c r="S17" s="793" t="s">
        <v>2739</v>
      </c>
      <c r="T17" s="793">
        <f t="shared" si="1"/>
        <v>0</v>
      </c>
      <c r="U17" s="793">
        <f t="shared" si="0"/>
        <v>0</v>
      </c>
      <c r="V17" s="793"/>
      <c r="W17" s="793" t="s">
        <v>213</v>
      </c>
      <c r="X17" s="793" t="s">
        <v>3493</v>
      </c>
      <c r="Y17" s="793" t="s">
        <v>213</v>
      </c>
      <c r="Z17" s="793" t="s">
        <v>213</v>
      </c>
      <c r="AA17" s="793" t="s">
        <v>213</v>
      </c>
    </row>
    <row r="18" spans="1:27" ht="60" customHeight="1" x14ac:dyDescent="0.25">
      <c r="A18" s="905">
        <v>16</v>
      </c>
      <c r="B18" s="793" t="s">
        <v>3494</v>
      </c>
      <c r="C18" s="793" t="s">
        <v>1821</v>
      </c>
      <c r="D18" s="793" t="s">
        <v>441</v>
      </c>
      <c r="E18" s="906">
        <v>38311</v>
      </c>
      <c r="F18" s="793" t="s">
        <v>2751</v>
      </c>
      <c r="G18" s="793" t="s">
        <v>2752</v>
      </c>
      <c r="H18" s="793" t="s">
        <v>3495</v>
      </c>
      <c r="I18" s="793" t="s">
        <v>999</v>
      </c>
      <c r="J18" s="793">
        <v>9805757905</v>
      </c>
      <c r="K18" s="793" t="s">
        <v>3496</v>
      </c>
      <c r="L18" s="793"/>
      <c r="M18" s="793"/>
      <c r="N18" s="793">
        <v>620</v>
      </c>
      <c r="O18" s="793">
        <v>576</v>
      </c>
      <c r="P18" s="793">
        <v>637</v>
      </c>
      <c r="Q18" s="793">
        <v>660</v>
      </c>
      <c r="R18" s="793">
        <v>813</v>
      </c>
      <c r="S18" s="793" t="s">
        <v>3497</v>
      </c>
      <c r="T18" s="793">
        <f t="shared" si="1"/>
        <v>3306</v>
      </c>
      <c r="U18" s="793">
        <f t="shared" si="0"/>
        <v>66.12</v>
      </c>
      <c r="V18" s="793" t="s">
        <v>2755</v>
      </c>
      <c r="W18" s="793" t="s">
        <v>213</v>
      </c>
      <c r="X18" s="793" t="s">
        <v>213</v>
      </c>
      <c r="Y18" s="793" t="s">
        <v>3498</v>
      </c>
      <c r="Z18" s="793">
        <v>14250</v>
      </c>
      <c r="AA18" s="793">
        <v>171003</v>
      </c>
    </row>
    <row r="19" spans="1:27" ht="60" customHeight="1" x14ac:dyDescent="0.25">
      <c r="A19" s="905">
        <v>17</v>
      </c>
      <c r="B19" s="793" t="s">
        <v>3499</v>
      </c>
      <c r="C19" s="793" t="s">
        <v>3500</v>
      </c>
      <c r="D19" s="793" t="s">
        <v>3501</v>
      </c>
      <c r="E19" s="906">
        <v>38652</v>
      </c>
      <c r="F19" s="793" t="s">
        <v>2751</v>
      </c>
      <c r="G19" s="793" t="s">
        <v>2763</v>
      </c>
      <c r="H19" s="793" t="s">
        <v>3502</v>
      </c>
      <c r="I19" s="793" t="s">
        <v>3503</v>
      </c>
      <c r="J19" s="793">
        <v>9816010028</v>
      </c>
      <c r="K19" s="793" t="s">
        <v>3504</v>
      </c>
      <c r="L19" s="793"/>
      <c r="M19" s="793"/>
      <c r="N19" s="793">
        <v>682</v>
      </c>
      <c r="O19" s="793">
        <v>642</v>
      </c>
      <c r="P19" s="793">
        <v>729</v>
      </c>
      <c r="Q19" s="793">
        <v>686</v>
      </c>
      <c r="R19" s="793">
        <v>736</v>
      </c>
      <c r="S19" s="793" t="s">
        <v>1917</v>
      </c>
      <c r="T19" s="793">
        <f t="shared" si="1"/>
        <v>3475</v>
      </c>
      <c r="U19" s="793">
        <f t="shared" si="0"/>
        <v>69.5</v>
      </c>
      <c r="V19" s="793" t="s">
        <v>2755</v>
      </c>
      <c r="W19" s="793" t="s">
        <v>213</v>
      </c>
      <c r="X19" s="793" t="s">
        <v>213</v>
      </c>
      <c r="Y19" s="793" t="s">
        <v>3498</v>
      </c>
      <c r="Z19" s="793">
        <v>14250</v>
      </c>
      <c r="AA19" s="793">
        <v>171003</v>
      </c>
    </row>
    <row r="20" spans="1:27" ht="60" customHeight="1" x14ac:dyDescent="0.25">
      <c r="A20" s="905">
        <v>18</v>
      </c>
      <c r="B20" s="793" t="s">
        <v>3505</v>
      </c>
      <c r="C20" s="793" t="s">
        <v>1142</v>
      </c>
      <c r="D20" s="793" t="s">
        <v>784</v>
      </c>
      <c r="E20" s="906">
        <v>38061</v>
      </c>
      <c r="F20" s="793" t="s">
        <v>2751</v>
      </c>
      <c r="G20" s="793" t="s">
        <v>2763</v>
      </c>
      <c r="H20" s="793" t="s">
        <v>3506</v>
      </c>
      <c r="I20" s="793" t="s">
        <v>3507</v>
      </c>
      <c r="J20" s="793">
        <v>7668535722</v>
      </c>
      <c r="K20" s="793" t="s">
        <v>3508</v>
      </c>
      <c r="L20" s="793"/>
      <c r="M20" s="793"/>
      <c r="N20" s="793">
        <v>580</v>
      </c>
      <c r="O20" s="793">
        <v>570</v>
      </c>
      <c r="P20" s="793">
        <v>687</v>
      </c>
      <c r="Q20" s="793">
        <v>611</v>
      </c>
      <c r="R20" s="793">
        <v>621</v>
      </c>
      <c r="S20" s="793" t="s">
        <v>1935</v>
      </c>
      <c r="T20" s="793">
        <f t="shared" si="1"/>
        <v>3069</v>
      </c>
      <c r="U20" s="793">
        <f t="shared" si="0"/>
        <v>61.38</v>
      </c>
      <c r="V20" s="793" t="s">
        <v>2755</v>
      </c>
      <c r="W20" s="793" t="s">
        <v>213</v>
      </c>
      <c r="X20" s="793" t="s">
        <v>213</v>
      </c>
      <c r="Y20" s="793" t="s">
        <v>3498</v>
      </c>
      <c r="Z20" s="793">
        <v>14250</v>
      </c>
      <c r="AA20" s="793">
        <v>171000</v>
      </c>
    </row>
    <row r="21" spans="1:27" ht="60" customHeight="1" x14ac:dyDescent="0.25">
      <c r="A21" s="905">
        <v>19</v>
      </c>
      <c r="B21" s="793" t="s">
        <v>3509</v>
      </c>
      <c r="C21" s="793" t="s">
        <v>3510</v>
      </c>
      <c r="D21" s="793" t="s">
        <v>3511</v>
      </c>
      <c r="E21" s="906">
        <v>37836</v>
      </c>
      <c r="F21" s="793" t="s">
        <v>2751</v>
      </c>
      <c r="G21" s="793" t="s">
        <v>2763</v>
      </c>
      <c r="H21" s="793" t="s">
        <v>3512</v>
      </c>
      <c r="I21" s="793" t="s">
        <v>3513</v>
      </c>
      <c r="J21" s="793">
        <v>9350398642</v>
      </c>
      <c r="K21" s="793" t="s">
        <v>3514</v>
      </c>
      <c r="L21" s="793"/>
      <c r="M21" s="793"/>
      <c r="N21" s="793"/>
      <c r="O21" s="793"/>
      <c r="P21" s="793"/>
      <c r="Q21" s="793"/>
      <c r="R21" s="793">
        <v>605</v>
      </c>
      <c r="S21" s="793" t="s">
        <v>3515</v>
      </c>
      <c r="T21" s="793">
        <f t="shared" si="1"/>
        <v>605</v>
      </c>
      <c r="U21" s="793">
        <f t="shared" si="0"/>
        <v>12.1</v>
      </c>
      <c r="V21" s="793"/>
      <c r="W21" s="793" t="s">
        <v>213</v>
      </c>
      <c r="X21" s="793" t="s">
        <v>213</v>
      </c>
      <c r="Y21" s="793" t="s">
        <v>3414</v>
      </c>
      <c r="Z21" s="793">
        <v>15600</v>
      </c>
      <c r="AA21" s="793">
        <v>187200</v>
      </c>
    </row>
    <row r="22" spans="1:27" ht="60" customHeight="1" x14ac:dyDescent="0.25">
      <c r="A22" s="905">
        <v>20</v>
      </c>
      <c r="B22" s="793" t="s">
        <v>3516</v>
      </c>
      <c r="C22" s="793" t="s">
        <v>2893</v>
      </c>
      <c r="D22" s="793" t="s">
        <v>3517</v>
      </c>
      <c r="E22" s="906">
        <v>37268</v>
      </c>
      <c r="F22" s="793" t="s">
        <v>2743</v>
      </c>
      <c r="G22" s="793" t="s">
        <v>2763</v>
      </c>
      <c r="H22" s="793" t="s">
        <v>3518</v>
      </c>
      <c r="I22" s="793" t="s">
        <v>3519</v>
      </c>
      <c r="J22" s="793">
        <v>9588183974</v>
      </c>
      <c r="K22" s="793" t="s">
        <v>3520</v>
      </c>
      <c r="L22" s="793"/>
      <c r="M22" s="793"/>
      <c r="N22" s="793"/>
      <c r="O22" s="793">
        <v>603</v>
      </c>
      <c r="P22" s="793"/>
      <c r="Q22" s="793">
        <v>681</v>
      </c>
      <c r="R22" s="793">
        <v>752</v>
      </c>
      <c r="S22" s="793" t="s">
        <v>2739</v>
      </c>
      <c r="T22" s="793">
        <f t="shared" si="1"/>
        <v>2036</v>
      </c>
      <c r="U22" s="793">
        <f t="shared" si="0"/>
        <v>40.72</v>
      </c>
      <c r="V22" s="793"/>
      <c r="W22" s="793" t="s">
        <v>213</v>
      </c>
      <c r="X22" s="793" t="s">
        <v>213</v>
      </c>
      <c r="Y22" s="793" t="s">
        <v>3443</v>
      </c>
      <c r="Z22" s="793">
        <v>15000</v>
      </c>
      <c r="AA22" s="793">
        <f>15000*12</f>
        <v>180000</v>
      </c>
    </row>
    <row r="23" spans="1:27" ht="60" customHeight="1" x14ac:dyDescent="0.25">
      <c r="A23" s="905">
        <v>21</v>
      </c>
      <c r="B23" s="793" t="s">
        <v>3521</v>
      </c>
      <c r="C23" s="793" t="s">
        <v>3522</v>
      </c>
      <c r="D23" s="793" t="s">
        <v>3523</v>
      </c>
      <c r="E23" s="906">
        <v>37563</v>
      </c>
      <c r="F23" s="793" t="s">
        <v>2751</v>
      </c>
      <c r="G23" s="793" t="s">
        <v>2859</v>
      </c>
      <c r="H23" s="793" t="s">
        <v>3524</v>
      </c>
      <c r="I23" s="793" t="s">
        <v>3525</v>
      </c>
      <c r="J23" s="793">
        <v>9882056574</v>
      </c>
      <c r="K23" s="793" t="s">
        <v>3526</v>
      </c>
      <c r="L23" s="793"/>
      <c r="M23" s="793"/>
      <c r="N23" s="793"/>
      <c r="O23" s="793"/>
      <c r="P23" s="793"/>
      <c r="Q23" s="793"/>
      <c r="R23" s="793"/>
      <c r="S23" s="793" t="s">
        <v>3527</v>
      </c>
      <c r="T23" s="793">
        <f t="shared" si="1"/>
        <v>0</v>
      </c>
      <c r="U23" s="793">
        <f t="shared" si="0"/>
        <v>0</v>
      </c>
      <c r="V23" s="793"/>
      <c r="W23" s="793" t="s">
        <v>213</v>
      </c>
      <c r="X23" s="793" t="s">
        <v>213</v>
      </c>
      <c r="Y23" s="793" t="s">
        <v>3414</v>
      </c>
      <c r="Z23" s="793">
        <v>15600</v>
      </c>
      <c r="AA23" s="793">
        <v>187200</v>
      </c>
    </row>
    <row r="24" spans="1:27" ht="60" customHeight="1" x14ac:dyDescent="0.25">
      <c r="A24" s="905">
        <v>22</v>
      </c>
      <c r="B24" s="793" t="s">
        <v>3528</v>
      </c>
      <c r="C24" s="793" t="s">
        <v>3529</v>
      </c>
      <c r="D24" s="793" t="s">
        <v>3530</v>
      </c>
      <c r="E24" s="906">
        <v>38913</v>
      </c>
      <c r="F24" s="793" t="s">
        <v>2751</v>
      </c>
      <c r="G24" s="793" t="s">
        <v>2752</v>
      </c>
      <c r="H24" s="793" t="s">
        <v>3531</v>
      </c>
      <c r="I24" s="793" t="s">
        <v>999</v>
      </c>
      <c r="J24" s="793">
        <v>9805763459</v>
      </c>
      <c r="K24" s="793" t="s">
        <v>3532</v>
      </c>
      <c r="L24" s="793"/>
      <c r="M24" s="793"/>
      <c r="N24" s="793"/>
      <c r="O24" s="793"/>
      <c r="P24" s="793"/>
      <c r="Q24" s="793"/>
      <c r="R24" s="793"/>
      <c r="S24" s="793" t="s">
        <v>3533</v>
      </c>
      <c r="T24" s="793">
        <f t="shared" si="1"/>
        <v>0</v>
      </c>
      <c r="U24" s="793">
        <f t="shared" si="0"/>
        <v>0</v>
      </c>
      <c r="V24" s="793"/>
      <c r="W24" s="793" t="s">
        <v>213</v>
      </c>
      <c r="X24" s="793" t="s">
        <v>213</v>
      </c>
      <c r="Y24" s="793" t="s">
        <v>3414</v>
      </c>
      <c r="Z24" s="793">
        <v>15600</v>
      </c>
      <c r="AA24" s="793">
        <v>187200</v>
      </c>
    </row>
    <row r="25" spans="1:27" ht="60" customHeight="1" x14ac:dyDescent="0.25">
      <c r="A25" s="905">
        <v>23</v>
      </c>
      <c r="B25" s="793" t="s">
        <v>3534</v>
      </c>
      <c r="C25" s="793" t="s">
        <v>3535</v>
      </c>
      <c r="D25" s="793" t="s">
        <v>727</v>
      </c>
      <c r="E25" s="906">
        <v>39407</v>
      </c>
      <c r="F25" s="793" t="s">
        <v>2751</v>
      </c>
      <c r="G25" s="793" t="s">
        <v>2763</v>
      </c>
      <c r="H25" s="793" t="s">
        <v>3536</v>
      </c>
      <c r="I25" s="793" t="s">
        <v>731</v>
      </c>
      <c r="J25" s="793">
        <v>7018575163</v>
      </c>
      <c r="K25" s="793" t="s">
        <v>3537</v>
      </c>
      <c r="L25" s="793"/>
      <c r="M25" s="793"/>
      <c r="N25" s="793"/>
      <c r="O25" s="793"/>
      <c r="P25" s="793"/>
      <c r="Q25" s="793">
        <v>591</v>
      </c>
      <c r="R25" s="793">
        <v>628</v>
      </c>
      <c r="S25" s="793" t="s">
        <v>1935</v>
      </c>
      <c r="T25" s="793">
        <f t="shared" si="1"/>
        <v>1219</v>
      </c>
      <c r="U25" s="793">
        <f t="shared" si="0"/>
        <v>24.38</v>
      </c>
      <c r="V25" s="793"/>
      <c r="W25" s="793" t="s">
        <v>213</v>
      </c>
      <c r="X25" s="793" t="s">
        <v>213</v>
      </c>
      <c r="Y25" s="793" t="s">
        <v>3203</v>
      </c>
      <c r="Z25" s="793">
        <v>13200</v>
      </c>
      <c r="AA25" s="793">
        <v>158400</v>
      </c>
    </row>
    <row r="26" spans="1:27" ht="60" customHeight="1" x14ac:dyDescent="0.25">
      <c r="A26" s="905">
        <v>24</v>
      </c>
      <c r="B26" s="793" t="s">
        <v>3538</v>
      </c>
      <c r="C26" s="793" t="s">
        <v>185</v>
      </c>
      <c r="D26" s="793" t="s">
        <v>779</v>
      </c>
      <c r="E26" s="906">
        <v>38273</v>
      </c>
      <c r="F26" s="793" t="s">
        <v>2751</v>
      </c>
      <c r="G26" s="793" t="s">
        <v>2866</v>
      </c>
      <c r="H26" s="793" t="s">
        <v>3539</v>
      </c>
      <c r="I26" s="793" t="s">
        <v>3540</v>
      </c>
      <c r="J26" s="793">
        <v>8570016505</v>
      </c>
      <c r="K26" s="793" t="s">
        <v>3541</v>
      </c>
      <c r="L26" s="793"/>
      <c r="M26" s="793"/>
      <c r="N26" s="793"/>
      <c r="O26" s="793"/>
      <c r="P26" s="793"/>
      <c r="Q26" s="793">
        <v>583</v>
      </c>
      <c r="R26" s="793">
        <v>623</v>
      </c>
      <c r="S26" s="793" t="s">
        <v>3542</v>
      </c>
      <c r="T26" s="793">
        <f t="shared" si="1"/>
        <v>1206</v>
      </c>
      <c r="U26" s="793">
        <f t="shared" si="0"/>
        <v>24.12</v>
      </c>
      <c r="V26" s="793"/>
      <c r="W26" s="793" t="s">
        <v>213</v>
      </c>
      <c r="X26" s="793" t="s">
        <v>213</v>
      </c>
      <c r="Y26" s="793" t="s">
        <v>3543</v>
      </c>
      <c r="Z26" s="793">
        <v>16000</v>
      </c>
      <c r="AA26" s="793">
        <f>16000*12</f>
        <v>192000</v>
      </c>
    </row>
    <row r="27" spans="1:27" ht="60" customHeight="1" x14ac:dyDescent="0.25">
      <c r="A27" s="905">
        <v>25</v>
      </c>
      <c r="B27" s="793" t="s">
        <v>3544</v>
      </c>
      <c r="C27" s="793" t="s">
        <v>3545</v>
      </c>
      <c r="D27" s="793" t="s">
        <v>3546</v>
      </c>
      <c r="E27" s="906">
        <v>38703</v>
      </c>
      <c r="F27" s="793" t="s">
        <v>2751</v>
      </c>
      <c r="G27" s="793" t="s">
        <v>2752</v>
      </c>
      <c r="H27" s="793" t="s">
        <v>3547</v>
      </c>
      <c r="I27" s="793" t="s">
        <v>999</v>
      </c>
      <c r="J27" s="793">
        <v>9415640141</v>
      </c>
      <c r="K27" s="793" t="s">
        <v>3548</v>
      </c>
      <c r="L27" s="793"/>
      <c r="M27" s="793"/>
      <c r="N27" s="793">
        <v>769</v>
      </c>
      <c r="O27" s="793">
        <v>716</v>
      </c>
      <c r="P27" s="793">
        <v>728</v>
      </c>
      <c r="Q27" s="793">
        <v>636</v>
      </c>
      <c r="R27" s="793">
        <v>697</v>
      </c>
      <c r="S27" s="793" t="s">
        <v>3549</v>
      </c>
      <c r="T27" s="793">
        <f t="shared" si="1"/>
        <v>3546</v>
      </c>
      <c r="U27" s="793">
        <f t="shared" si="0"/>
        <v>70.92</v>
      </c>
      <c r="V27" s="793" t="s">
        <v>2755</v>
      </c>
      <c r="W27" s="793" t="s">
        <v>213</v>
      </c>
      <c r="X27" s="793" t="s">
        <v>213</v>
      </c>
      <c r="Y27" s="793" t="s">
        <v>3431</v>
      </c>
      <c r="Z27" s="793">
        <v>17300</v>
      </c>
      <c r="AA27" s="793">
        <v>207600</v>
      </c>
    </row>
    <row r="28" spans="1:27" ht="60" customHeight="1" x14ac:dyDescent="0.25">
      <c r="A28" s="905">
        <v>26</v>
      </c>
      <c r="B28" s="793" t="s">
        <v>3550</v>
      </c>
      <c r="C28" s="793" t="s">
        <v>3551</v>
      </c>
      <c r="D28" s="793" t="s">
        <v>3552</v>
      </c>
      <c r="E28" s="906">
        <v>37635</v>
      </c>
      <c r="F28" s="793" t="s">
        <v>2751</v>
      </c>
      <c r="G28" s="793" t="s">
        <v>2752</v>
      </c>
      <c r="H28" s="793" t="s">
        <v>3553</v>
      </c>
      <c r="I28" s="793" t="s">
        <v>999</v>
      </c>
      <c r="J28" s="793">
        <v>8901242658</v>
      </c>
      <c r="K28" s="793" t="s">
        <v>3554</v>
      </c>
      <c r="L28" s="793"/>
      <c r="M28" s="793"/>
      <c r="N28" s="793">
        <v>645</v>
      </c>
      <c r="O28" s="793">
        <v>577</v>
      </c>
      <c r="P28" s="793">
        <v>658</v>
      </c>
      <c r="Q28" s="793">
        <v>681</v>
      </c>
      <c r="R28" s="793">
        <v>772</v>
      </c>
      <c r="S28" s="793" t="s">
        <v>3555</v>
      </c>
      <c r="T28" s="793">
        <f t="shared" si="1"/>
        <v>3333</v>
      </c>
      <c r="U28" s="793">
        <f t="shared" si="0"/>
        <v>66.66</v>
      </c>
      <c r="V28" s="793" t="s">
        <v>2755</v>
      </c>
      <c r="W28" s="793" t="s">
        <v>213</v>
      </c>
      <c r="X28" s="793" t="s">
        <v>213</v>
      </c>
      <c r="Y28" s="793" t="s">
        <v>3431</v>
      </c>
      <c r="Z28" s="793">
        <v>17300</v>
      </c>
      <c r="AA28" s="793">
        <v>207600</v>
      </c>
    </row>
    <row r="29" spans="1:27" ht="60" customHeight="1" x14ac:dyDescent="0.25">
      <c r="A29" s="905">
        <v>27</v>
      </c>
      <c r="B29" s="793" t="s">
        <v>3556</v>
      </c>
      <c r="C29" s="793" t="s">
        <v>198</v>
      </c>
      <c r="D29" s="793" t="s">
        <v>691</v>
      </c>
      <c r="E29" s="906">
        <v>38253</v>
      </c>
      <c r="F29" s="793" t="s">
        <v>2751</v>
      </c>
      <c r="G29" s="793" t="s">
        <v>2807</v>
      </c>
      <c r="H29" s="793" t="s">
        <v>3557</v>
      </c>
      <c r="I29" s="793" t="s">
        <v>3558</v>
      </c>
      <c r="J29" s="793">
        <v>9350455969</v>
      </c>
      <c r="K29" s="793" t="s">
        <v>3559</v>
      </c>
      <c r="L29" s="793"/>
      <c r="M29" s="793"/>
      <c r="N29" s="793"/>
      <c r="O29" s="793"/>
      <c r="P29" s="793"/>
      <c r="Q29" s="793"/>
      <c r="R29" s="793"/>
      <c r="S29" s="793" t="s">
        <v>3560</v>
      </c>
      <c r="T29" s="793"/>
      <c r="U29" s="793"/>
      <c r="V29" s="793"/>
      <c r="W29" s="793" t="s">
        <v>213</v>
      </c>
      <c r="X29" s="793" t="s">
        <v>3561</v>
      </c>
      <c r="Y29" s="793" t="s">
        <v>213</v>
      </c>
      <c r="Z29" s="793" t="s">
        <v>213</v>
      </c>
      <c r="AA29" s="793" t="s">
        <v>213</v>
      </c>
    </row>
    <row r="30" spans="1:27" ht="60" customHeight="1" x14ac:dyDescent="0.25">
      <c r="A30" s="905">
        <v>28</v>
      </c>
      <c r="B30" s="793" t="s">
        <v>3562</v>
      </c>
      <c r="C30" s="793" t="s">
        <v>1154</v>
      </c>
      <c r="D30" s="793" t="s">
        <v>1893</v>
      </c>
      <c r="E30" s="793"/>
      <c r="F30" s="793" t="s">
        <v>2751</v>
      </c>
      <c r="G30" s="793"/>
      <c r="H30" s="793" t="s">
        <v>3563</v>
      </c>
      <c r="I30" s="793"/>
      <c r="J30" s="793" t="s">
        <v>3564</v>
      </c>
      <c r="K30" s="793"/>
      <c r="L30" s="793"/>
      <c r="M30" s="793"/>
      <c r="N30" s="793"/>
      <c r="O30" s="793"/>
      <c r="P30" s="793"/>
      <c r="Q30" s="793">
        <v>690</v>
      </c>
      <c r="R30" s="793">
        <v>798</v>
      </c>
      <c r="S30" s="793" t="s">
        <v>3565</v>
      </c>
      <c r="T30" s="793">
        <f>SUM(Q30:R30)</f>
        <v>1488</v>
      </c>
      <c r="U30" s="793">
        <f>1488/3000*100</f>
        <v>49.6</v>
      </c>
      <c r="V30" s="793"/>
      <c r="W30" s="793" t="s">
        <v>213</v>
      </c>
      <c r="X30" s="793" t="s">
        <v>213</v>
      </c>
      <c r="Y30" s="793" t="s">
        <v>3566</v>
      </c>
      <c r="Z30" s="793">
        <v>13500</v>
      </c>
      <c r="AA30" s="793">
        <v>162000</v>
      </c>
    </row>
    <row r="31" spans="1:27" ht="24.95" customHeight="1" x14ac:dyDescent="0.25">
      <c r="B31" s="849"/>
      <c r="H31" s="849"/>
      <c r="J31" s="849"/>
    </row>
    <row r="32" spans="1:27" ht="24.95" customHeight="1" x14ac:dyDescent="0.25">
      <c r="B32" s="849"/>
      <c r="H32" s="849"/>
      <c r="J32" s="849"/>
    </row>
    <row r="33" spans="2:10" ht="24.95" customHeight="1" x14ac:dyDescent="0.25">
      <c r="B33" s="849"/>
      <c r="H33" s="849"/>
      <c r="J33" s="849"/>
    </row>
    <row r="34" spans="2:10" ht="24.95" customHeight="1" x14ac:dyDescent="0.25">
      <c r="B34" s="849"/>
      <c r="C34" s="269"/>
      <c r="H34" s="849"/>
      <c r="J34" s="849"/>
    </row>
    <row r="35" spans="2:10" ht="24.95" customHeight="1" x14ac:dyDescent="0.25">
      <c r="B35" s="849"/>
      <c r="H35" s="849"/>
      <c r="J35" s="849"/>
    </row>
    <row r="36" spans="2:10" ht="24.95" customHeight="1" x14ac:dyDescent="0.25">
      <c r="B36" s="849"/>
      <c r="H36" s="849"/>
      <c r="J36" s="849"/>
    </row>
    <row r="37" spans="2:10" ht="24.95" customHeight="1" x14ac:dyDescent="0.25">
      <c r="B37" s="849"/>
      <c r="H37" s="849"/>
      <c r="J37" s="849"/>
    </row>
    <row r="38" spans="2:10" ht="24.95" customHeight="1" x14ac:dyDescent="0.25">
      <c r="B38" s="849"/>
      <c r="H38" s="849"/>
      <c r="J38" s="849"/>
    </row>
    <row r="39" spans="2:10" ht="24.95" customHeight="1" x14ac:dyDescent="0.25">
      <c r="B39" s="849"/>
      <c r="H39" s="849"/>
      <c r="J39" s="849"/>
    </row>
    <row r="40" spans="2:10" ht="24.95" customHeight="1" x14ac:dyDescent="0.25">
      <c r="B40" s="849"/>
      <c r="H40" s="849"/>
      <c r="J40" s="849"/>
    </row>
    <row r="41" spans="2:10" ht="24.95" customHeight="1" x14ac:dyDescent="0.25">
      <c r="B41" s="849"/>
      <c r="H41" s="849"/>
      <c r="J41" s="849"/>
    </row>
    <row r="42" spans="2:10" ht="24.95" customHeight="1" x14ac:dyDescent="0.25">
      <c r="B42" s="849"/>
      <c r="H42" s="849"/>
      <c r="J42" s="849"/>
    </row>
    <row r="43" spans="2:10" ht="24.95" customHeight="1" x14ac:dyDescent="0.25">
      <c r="B43" s="849"/>
      <c r="H43" s="849"/>
      <c r="J43" s="849"/>
    </row>
    <row r="44" spans="2:10" ht="24.95" customHeight="1" x14ac:dyDescent="0.25">
      <c r="B44" s="849"/>
      <c r="H44" s="849"/>
      <c r="J44" s="849"/>
    </row>
    <row r="45" spans="2:10" ht="24.95" customHeight="1" x14ac:dyDescent="0.25">
      <c r="B45" s="849"/>
      <c r="H45" s="849"/>
      <c r="J45" s="849"/>
    </row>
    <row r="46" spans="2:10" ht="24.95" customHeight="1" x14ac:dyDescent="0.25">
      <c r="B46" s="849"/>
      <c r="H46" s="849"/>
      <c r="J46" s="849"/>
    </row>
    <row r="47" spans="2:10" ht="24.95" customHeight="1" x14ac:dyDescent="0.25">
      <c r="B47" s="849"/>
      <c r="H47" s="849"/>
      <c r="J47" s="849"/>
    </row>
  </sheetData>
  <mergeCells count="1">
    <mergeCell ref="A1:AA1"/>
  </mergeCells>
  <pageMargins left="0.70866141732283472" right="0.70866141732283472" top="0.55000000000000004" bottom="0.15748031496062992" header="0.31496062992125984" footer="0.31496062992125984"/>
  <pageSetup paperSize="5" scale="48" fitToHeight="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0" sqref="H20"/>
    </sheetView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4"/>
  <sheetViews>
    <sheetView zoomScaleNormal="100" workbookViewId="0">
      <selection activeCell="A7" sqref="A7"/>
    </sheetView>
  </sheetViews>
  <sheetFormatPr defaultRowHeight="15" x14ac:dyDescent="0.25"/>
  <cols>
    <col min="3" max="3" width="15.7109375" customWidth="1"/>
    <col min="4" max="4" width="17.85546875" customWidth="1"/>
    <col min="5" max="5" width="19.7109375" customWidth="1"/>
    <col min="6" max="6" width="14" customWidth="1"/>
    <col min="7" max="7" width="19.7109375" customWidth="1"/>
    <col min="9" max="9" width="9.140625" style="479"/>
    <col min="10" max="10" width="9.140625" style="201"/>
    <col min="13" max="13" width="10.5703125" customWidth="1"/>
    <col min="14" max="14" width="12.28515625" style="448" customWidth="1"/>
    <col min="15" max="15" width="11.5703125" customWidth="1"/>
    <col min="16" max="16" width="12" customWidth="1"/>
    <col min="17" max="17" width="42.5703125" customWidth="1"/>
  </cols>
  <sheetData>
    <row r="1" spans="2:18" ht="70.5" customHeight="1" x14ac:dyDescent="0.25">
      <c r="B1" s="477" t="s">
        <v>1881</v>
      </c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</row>
    <row r="2" spans="2:18" x14ac:dyDescent="0.25">
      <c r="Q2" s="267"/>
    </row>
    <row r="3" spans="2:18" ht="59.25" customHeight="1" thickBot="1" x14ac:dyDescent="0.3">
      <c r="B3" s="333" t="s">
        <v>1</v>
      </c>
      <c r="C3" s="333" t="s">
        <v>1882</v>
      </c>
      <c r="D3" s="333" t="s">
        <v>4</v>
      </c>
      <c r="E3" s="333" t="s">
        <v>5</v>
      </c>
      <c r="F3" s="333" t="s">
        <v>7</v>
      </c>
      <c r="G3" s="333" t="s">
        <v>8</v>
      </c>
      <c r="H3" s="333" t="s">
        <v>1313</v>
      </c>
      <c r="I3" s="363" t="s">
        <v>1314</v>
      </c>
      <c r="J3" s="480" t="s">
        <v>1315</v>
      </c>
      <c r="K3" s="333" t="s">
        <v>1316</v>
      </c>
      <c r="L3" s="333" t="s">
        <v>1317</v>
      </c>
      <c r="M3" s="333" t="s">
        <v>1318</v>
      </c>
      <c r="N3" s="481" t="s">
        <v>1319</v>
      </c>
      <c r="O3" s="334" t="s">
        <v>1320</v>
      </c>
      <c r="P3" s="334" t="s">
        <v>1321</v>
      </c>
      <c r="Q3" s="334" t="s">
        <v>1422</v>
      </c>
      <c r="R3" s="334" t="s">
        <v>1423</v>
      </c>
    </row>
    <row r="4" spans="2:18" ht="21.75" customHeight="1" thickBot="1" x14ac:dyDescent="0.3">
      <c r="B4" s="393" t="s">
        <v>1324</v>
      </c>
      <c r="C4" s="365">
        <v>40</v>
      </c>
      <c r="D4" s="365"/>
      <c r="E4" s="365"/>
      <c r="F4" s="365"/>
      <c r="G4" s="365"/>
      <c r="H4" s="365"/>
      <c r="I4" s="367"/>
      <c r="J4" s="482"/>
      <c r="K4" s="365"/>
      <c r="L4" s="365"/>
      <c r="M4" s="365"/>
      <c r="N4" s="446">
        <v>26</v>
      </c>
      <c r="O4" s="483">
        <v>13</v>
      </c>
      <c r="P4" s="370">
        <v>6</v>
      </c>
      <c r="Q4" s="395">
        <v>5</v>
      </c>
      <c r="R4" s="484">
        <v>2</v>
      </c>
    </row>
    <row r="5" spans="2:18" ht="35.1" customHeight="1" x14ac:dyDescent="0.25">
      <c r="B5" s="485">
        <v>1</v>
      </c>
      <c r="C5" s="486" t="s">
        <v>1883</v>
      </c>
      <c r="D5" s="486" t="s">
        <v>1884</v>
      </c>
      <c r="E5" s="487" t="s">
        <v>1885</v>
      </c>
      <c r="F5" s="488">
        <v>9459249226</v>
      </c>
      <c r="G5" s="489" t="s">
        <v>1886</v>
      </c>
      <c r="H5" s="487">
        <v>869</v>
      </c>
      <c r="I5" s="490">
        <v>477</v>
      </c>
      <c r="J5" s="491">
        <v>572</v>
      </c>
      <c r="K5" s="492">
        <v>639</v>
      </c>
      <c r="L5" s="493">
        <v>564</v>
      </c>
      <c r="M5" s="494"/>
      <c r="N5" s="495" t="s">
        <v>1328</v>
      </c>
      <c r="O5" s="496" t="s">
        <v>1887</v>
      </c>
      <c r="P5" s="494"/>
      <c r="Q5" s="494"/>
      <c r="R5" s="494"/>
    </row>
    <row r="6" spans="2:18" ht="35.1" customHeight="1" x14ac:dyDescent="0.25">
      <c r="B6" s="497">
        <v>2</v>
      </c>
      <c r="C6" s="498" t="s">
        <v>1888</v>
      </c>
      <c r="D6" s="498" t="s">
        <v>1889</v>
      </c>
      <c r="E6" s="498" t="s">
        <v>1890</v>
      </c>
      <c r="F6" s="499">
        <v>9813932505</v>
      </c>
      <c r="G6" s="500" t="s">
        <v>1891</v>
      </c>
      <c r="H6" s="501">
        <v>904</v>
      </c>
      <c r="I6" s="502" t="s">
        <v>282</v>
      </c>
      <c r="J6" s="503">
        <v>563</v>
      </c>
      <c r="K6" s="296">
        <v>633</v>
      </c>
      <c r="L6" s="296">
        <v>550</v>
      </c>
      <c r="M6" s="504"/>
      <c r="N6" s="401"/>
      <c r="O6" s="504"/>
      <c r="P6" s="504"/>
      <c r="Q6" s="504"/>
      <c r="R6" s="504"/>
    </row>
    <row r="7" spans="2:18" ht="35.1" customHeight="1" x14ac:dyDescent="0.25">
      <c r="B7" s="497">
        <v>3</v>
      </c>
      <c r="C7" s="498" t="s">
        <v>1892</v>
      </c>
      <c r="D7" s="498" t="s">
        <v>1893</v>
      </c>
      <c r="E7" s="498" t="s">
        <v>828</v>
      </c>
      <c r="F7" s="499">
        <v>9805031746</v>
      </c>
      <c r="G7" s="500" t="s">
        <v>1894</v>
      </c>
      <c r="H7" s="501">
        <v>1021</v>
      </c>
      <c r="I7" s="502">
        <v>550</v>
      </c>
      <c r="J7" s="437" t="s">
        <v>1895</v>
      </c>
      <c r="K7" s="433">
        <v>871</v>
      </c>
      <c r="L7" s="296">
        <v>666</v>
      </c>
      <c r="M7" s="504"/>
      <c r="N7" s="505" t="s">
        <v>1328</v>
      </c>
      <c r="O7" s="496" t="s">
        <v>1896</v>
      </c>
      <c r="P7" s="504"/>
      <c r="Q7" s="504"/>
      <c r="R7" s="504"/>
    </row>
    <row r="8" spans="2:18" ht="35.1" customHeight="1" x14ac:dyDescent="0.25">
      <c r="B8" s="497">
        <v>4</v>
      </c>
      <c r="C8" s="498" t="s">
        <v>1897</v>
      </c>
      <c r="D8" s="498" t="s">
        <v>1898</v>
      </c>
      <c r="E8" s="498" t="s">
        <v>1899</v>
      </c>
      <c r="F8" s="499">
        <v>7876015554</v>
      </c>
      <c r="G8" s="500" t="s">
        <v>1900</v>
      </c>
      <c r="H8" s="501">
        <v>895</v>
      </c>
      <c r="I8" s="502">
        <v>486</v>
      </c>
      <c r="J8" s="503">
        <v>584</v>
      </c>
      <c r="K8" s="296">
        <v>700</v>
      </c>
      <c r="L8" s="296">
        <v>562</v>
      </c>
      <c r="M8" s="504"/>
      <c r="N8" s="505" t="s">
        <v>1328</v>
      </c>
      <c r="O8" s="496" t="s">
        <v>1896</v>
      </c>
      <c r="P8" s="504"/>
      <c r="Q8" s="504"/>
      <c r="R8" s="504"/>
    </row>
    <row r="9" spans="2:18" ht="35.1" customHeight="1" x14ac:dyDescent="0.25">
      <c r="B9" s="497">
        <v>5</v>
      </c>
      <c r="C9" s="498" t="s">
        <v>1901</v>
      </c>
      <c r="D9" s="498" t="s">
        <v>1902</v>
      </c>
      <c r="E9" s="498" t="s">
        <v>584</v>
      </c>
      <c r="F9" s="499">
        <v>8295512419</v>
      </c>
      <c r="G9" s="500" t="s">
        <v>1903</v>
      </c>
      <c r="H9" s="501">
        <v>1006</v>
      </c>
      <c r="I9" s="502">
        <v>650</v>
      </c>
      <c r="J9" s="437">
        <v>727</v>
      </c>
      <c r="K9" s="296">
        <v>871</v>
      </c>
      <c r="L9" s="296">
        <v>646</v>
      </c>
      <c r="M9" s="504"/>
      <c r="N9" s="505" t="s">
        <v>1328</v>
      </c>
      <c r="O9" s="496" t="s">
        <v>1896</v>
      </c>
      <c r="P9" s="504"/>
      <c r="Q9" s="504"/>
      <c r="R9" s="504"/>
    </row>
    <row r="10" spans="2:18" ht="35.1" customHeight="1" x14ac:dyDescent="0.25">
      <c r="B10" s="497">
        <v>6</v>
      </c>
      <c r="C10" s="498" t="s">
        <v>1904</v>
      </c>
      <c r="D10" s="498" t="s">
        <v>1905</v>
      </c>
      <c r="E10" s="498" t="s">
        <v>1906</v>
      </c>
      <c r="F10" s="499">
        <v>8699652952</v>
      </c>
      <c r="G10" s="500" t="s">
        <v>1907</v>
      </c>
      <c r="H10" s="501">
        <v>922</v>
      </c>
      <c r="I10" s="502">
        <v>467</v>
      </c>
      <c r="J10" s="437">
        <v>578</v>
      </c>
      <c r="K10" s="296">
        <v>788</v>
      </c>
      <c r="L10" s="296">
        <v>563</v>
      </c>
      <c r="M10" s="504"/>
      <c r="N10" s="505" t="s">
        <v>1328</v>
      </c>
      <c r="O10" s="504"/>
      <c r="P10" s="506" t="s">
        <v>1321</v>
      </c>
      <c r="Q10" s="504"/>
      <c r="R10" s="504"/>
    </row>
    <row r="11" spans="2:18" ht="35.1" customHeight="1" x14ac:dyDescent="0.25">
      <c r="B11" s="497">
        <v>7</v>
      </c>
      <c r="C11" s="498" t="s">
        <v>1908</v>
      </c>
      <c r="D11" s="498" t="s">
        <v>1909</v>
      </c>
      <c r="E11" s="498" t="s">
        <v>1910</v>
      </c>
      <c r="F11" s="499">
        <v>7528839700</v>
      </c>
      <c r="G11" s="500" t="s">
        <v>1911</v>
      </c>
      <c r="H11" s="501">
        <v>833</v>
      </c>
      <c r="I11" s="502">
        <v>543</v>
      </c>
      <c r="J11" s="437" t="s">
        <v>1912</v>
      </c>
      <c r="K11" s="296">
        <v>739</v>
      </c>
      <c r="L11" s="296">
        <v>558</v>
      </c>
      <c r="M11" s="504"/>
      <c r="N11" s="505" t="s">
        <v>1328</v>
      </c>
      <c r="O11" s="504"/>
      <c r="P11" s="506" t="s">
        <v>1321</v>
      </c>
      <c r="Q11" s="504"/>
      <c r="R11" s="504"/>
    </row>
    <row r="12" spans="2:18" ht="35.1" customHeight="1" x14ac:dyDescent="0.25">
      <c r="B12" s="497">
        <v>8</v>
      </c>
      <c r="C12" s="498" t="s">
        <v>1913</v>
      </c>
      <c r="D12" s="498" t="s">
        <v>1914</v>
      </c>
      <c r="E12" s="498" t="s">
        <v>1915</v>
      </c>
      <c r="F12" s="499">
        <v>9914777012</v>
      </c>
      <c r="G12" s="500" t="s">
        <v>1916</v>
      </c>
      <c r="H12" s="501">
        <v>883</v>
      </c>
      <c r="I12" s="502">
        <v>496</v>
      </c>
      <c r="J12" s="437" t="s">
        <v>1917</v>
      </c>
      <c r="K12" s="296">
        <v>849</v>
      </c>
      <c r="L12" s="296">
        <v>655</v>
      </c>
      <c r="M12" s="504"/>
      <c r="N12" s="505" t="s">
        <v>1328</v>
      </c>
      <c r="O12" s="496" t="s">
        <v>1896</v>
      </c>
      <c r="P12" s="504"/>
      <c r="Q12" s="504"/>
      <c r="R12" s="504"/>
    </row>
    <row r="13" spans="2:18" ht="35.1" customHeight="1" x14ac:dyDescent="0.25">
      <c r="B13" s="497">
        <v>9</v>
      </c>
      <c r="C13" s="498" t="s">
        <v>1918</v>
      </c>
      <c r="D13" s="498" t="s">
        <v>515</v>
      </c>
      <c r="E13" s="498" t="s">
        <v>231</v>
      </c>
      <c r="F13" s="499">
        <v>9882500592</v>
      </c>
      <c r="G13" s="500" t="s">
        <v>1919</v>
      </c>
      <c r="H13" s="501">
        <v>885</v>
      </c>
      <c r="I13" s="502">
        <v>481</v>
      </c>
      <c r="J13" s="503" t="s">
        <v>1920</v>
      </c>
      <c r="K13" s="433">
        <v>659</v>
      </c>
      <c r="L13" s="296">
        <v>482</v>
      </c>
      <c r="M13" s="504"/>
      <c r="N13" s="505" t="s">
        <v>1328</v>
      </c>
      <c r="O13" s="504"/>
      <c r="P13" s="504"/>
      <c r="Q13" s="507" t="s">
        <v>1921</v>
      </c>
      <c r="R13" s="504"/>
    </row>
    <row r="14" spans="2:18" ht="35.1" customHeight="1" x14ac:dyDescent="0.25">
      <c r="B14" s="497">
        <v>10</v>
      </c>
      <c r="C14" s="498" t="s">
        <v>1922</v>
      </c>
      <c r="D14" s="498" t="s">
        <v>1074</v>
      </c>
      <c r="E14" s="498" t="s">
        <v>1923</v>
      </c>
      <c r="F14" s="499">
        <v>9729827146</v>
      </c>
      <c r="G14" s="500" t="s">
        <v>1924</v>
      </c>
      <c r="H14" s="501">
        <v>912</v>
      </c>
      <c r="I14" s="502" t="s">
        <v>282</v>
      </c>
      <c r="J14" s="508" t="s">
        <v>1925</v>
      </c>
      <c r="K14" s="296" t="s">
        <v>282</v>
      </c>
      <c r="L14" s="296" t="s">
        <v>282</v>
      </c>
      <c r="M14" s="504"/>
      <c r="N14" s="401"/>
      <c r="O14" s="504"/>
      <c r="P14" s="504"/>
      <c r="Q14" s="504"/>
      <c r="R14" s="504"/>
    </row>
    <row r="15" spans="2:18" ht="35.1" customHeight="1" x14ac:dyDescent="0.25">
      <c r="B15" s="497">
        <v>11</v>
      </c>
      <c r="C15" s="498" t="s">
        <v>1926</v>
      </c>
      <c r="D15" s="498" t="s">
        <v>1927</v>
      </c>
      <c r="E15" s="498" t="s">
        <v>1928</v>
      </c>
      <c r="F15" s="499">
        <v>8685860536</v>
      </c>
      <c r="G15" s="500" t="s">
        <v>1929</v>
      </c>
      <c r="H15" s="70">
        <v>1139</v>
      </c>
      <c r="I15" s="509">
        <v>651</v>
      </c>
      <c r="J15" s="508" t="s">
        <v>1930</v>
      </c>
      <c r="K15" s="296">
        <v>925</v>
      </c>
      <c r="L15" s="296">
        <v>690</v>
      </c>
      <c r="M15" s="504"/>
      <c r="N15" s="505" t="s">
        <v>1713</v>
      </c>
      <c r="O15" s="496" t="s">
        <v>1445</v>
      </c>
      <c r="P15" s="504"/>
      <c r="Q15" s="504"/>
      <c r="R15" s="504"/>
    </row>
    <row r="16" spans="2:18" ht="35.1" customHeight="1" x14ac:dyDescent="0.25">
      <c r="B16" s="497">
        <v>12</v>
      </c>
      <c r="C16" s="498" t="s">
        <v>1931</v>
      </c>
      <c r="D16" s="498" t="s">
        <v>1932</v>
      </c>
      <c r="E16" s="498" t="s">
        <v>1933</v>
      </c>
      <c r="F16" s="499">
        <v>8351076267</v>
      </c>
      <c r="G16" s="500" t="s">
        <v>1934</v>
      </c>
      <c r="H16" s="501">
        <v>864</v>
      </c>
      <c r="I16" s="502" t="s">
        <v>282</v>
      </c>
      <c r="J16" s="508" t="s">
        <v>1935</v>
      </c>
      <c r="K16" s="433" t="s">
        <v>282</v>
      </c>
      <c r="L16" s="296">
        <v>554</v>
      </c>
      <c r="M16" s="504"/>
      <c r="N16" s="505" t="s">
        <v>1713</v>
      </c>
      <c r="O16" s="496" t="s">
        <v>1445</v>
      </c>
      <c r="P16" s="504"/>
      <c r="Q16" s="504"/>
      <c r="R16" s="504"/>
    </row>
    <row r="17" spans="2:18" ht="35.1" customHeight="1" x14ac:dyDescent="0.25">
      <c r="B17" s="497">
        <v>13</v>
      </c>
      <c r="C17" s="498" t="s">
        <v>1936</v>
      </c>
      <c r="D17" s="498" t="s">
        <v>1937</v>
      </c>
      <c r="E17" s="498" t="s">
        <v>1938</v>
      </c>
      <c r="F17" s="499">
        <v>9996508276</v>
      </c>
      <c r="G17" s="500" t="s">
        <v>1939</v>
      </c>
      <c r="H17" s="501">
        <v>1048</v>
      </c>
      <c r="I17" s="502">
        <v>640</v>
      </c>
      <c r="J17" s="508" t="s">
        <v>1940</v>
      </c>
      <c r="K17" s="433">
        <v>881</v>
      </c>
      <c r="L17" s="296">
        <v>696</v>
      </c>
      <c r="M17" s="504"/>
      <c r="N17" s="505" t="s">
        <v>1713</v>
      </c>
      <c r="O17" s="504"/>
      <c r="P17" s="504"/>
      <c r="Q17" s="507" t="s">
        <v>1921</v>
      </c>
      <c r="R17" s="504"/>
    </row>
    <row r="18" spans="2:18" ht="35.1" customHeight="1" x14ac:dyDescent="0.25">
      <c r="B18" s="497">
        <v>14</v>
      </c>
      <c r="C18" s="498" t="s">
        <v>1941</v>
      </c>
      <c r="D18" s="498" t="s">
        <v>1942</v>
      </c>
      <c r="E18" s="498" t="s">
        <v>1943</v>
      </c>
      <c r="F18" s="499">
        <v>7009461359</v>
      </c>
      <c r="G18" s="500" t="s">
        <v>1944</v>
      </c>
      <c r="H18" s="501">
        <v>1124</v>
      </c>
      <c r="I18" s="502">
        <v>808</v>
      </c>
      <c r="J18" s="508" t="s">
        <v>1945</v>
      </c>
      <c r="K18" s="296">
        <v>1013</v>
      </c>
      <c r="L18" s="296">
        <v>723</v>
      </c>
      <c r="M18" s="504"/>
      <c r="N18" s="505" t="s">
        <v>1713</v>
      </c>
      <c r="O18" s="504"/>
      <c r="P18" s="504"/>
      <c r="Q18" s="507" t="s">
        <v>1921</v>
      </c>
      <c r="R18" s="504"/>
    </row>
    <row r="19" spans="2:18" ht="35.1" customHeight="1" x14ac:dyDescent="0.25">
      <c r="B19" s="497">
        <v>15</v>
      </c>
      <c r="C19" s="498" t="s">
        <v>1946</v>
      </c>
      <c r="D19" s="498" t="s">
        <v>1947</v>
      </c>
      <c r="E19" s="498" t="s">
        <v>1948</v>
      </c>
      <c r="F19" s="499">
        <v>7015214812</v>
      </c>
      <c r="G19" s="500" t="s">
        <v>1949</v>
      </c>
      <c r="H19" s="501">
        <v>927</v>
      </c>
      <c r="I19" s="502" t="s">
        <v>282</v>
      </c>
      <c r="J19" s="508" t="s">
        <v>1950</v>
      </c>
      <c r="K19" s="296" t="s">
        <v>282</v>
      </c>
      <c r="L19" s="296">
        <v>476</v>
      </c>
      <c r="M19" s="504"/>
      <c r="N19" s="401"/>
      <c r="O19" s="504"/>
      <c r="P19" s="504"/>
      <c r="Q19" s="504"/>
      <c r="R19" s="504"/>
    </row>
    <row r="20" spans="2:18" ht="35.1" customHeight="1" x14ac:dyDescent="0.25">
      <c r="B20" s="497">
        <v>16</v>
      </c>
      <c r="C20" s="498" t="s">
        <v>1951</v>
      </c>
      <c r="D20" s="498" t="s">
        <v>92</v>
      </c>
      <c r="E20" s="498" t="s">
        <v>1744</v>
      </c>
      <c r="F20" s="499">
        <v>9996941744</v>
      </c>
      <c r="G20" s="500" t="s">
        <v>1952</v>
      </c>
      <c r="H20" s="501">
        <v>925</v>
      </c>
      <c r="I20" s="502" t="s">
        <v>282</v>
      </c>
      <c r="J20" s="508" t="s">
        <v>1953</v>
      </c>
      <c r="K20" s="296">
        <v>633</v>
      </c>
      <c r="L20" s="296">
        <v>530</v>
      </c>
      <c r="M20" s="504"/>
      <c r="N20" s="401"/>
      <c r="O20" s="504"/>
      <c r="P20" s="504"/>
      <c r="Q20" s="504"/>
      <c r="R20" s="504"/>
    </row>
    <row r="21" spans="2:18" ht="35.1" customHeight="1" x14ac:dyDescent="0.25">
      <c r="B21" s="497">
        <v>17</v>
      </c>
      <c r="C21" s="498" t="s">
        <v>1954</v>
      </c>
      <c r="D21" s="498" t="s">
        <v>1224</v>
      </c>
      <c r="E21" s="498" t="s">
        <v>1955</v>
      </c>
      <c r="F21" s="499">
        <v>9736827480</v>
      </c>
      <c r="G21" s="500" t="s">
        <v>1956</v>
      </c>
      <c r="H21" s="501">
        <v>923</v>
      </c>
      <c r="I21" s="502">
        <v>598</v>
      </c>
      <c r="J21" s="508" t="s">
        <v>1957</v>
      </c>
      <c r="K21" s="296">
        <v>877</v>
      </c>
      <c r="L21" s="296">
        <v>640</v>
      </c>
      <c r="M21" s="504"/>
      <c r="N21" s="505" t="s">
        <v>1713</v>
      </c>
      <c r="O21" s="504"/>
      <c r="P21" s="506" t="s">
        <v>1321</v>
      </c>
      <c r="Q21" s="504"/>
      <c r="R21" s="504"/>
    </row>
    <row r="22" spans="2:18" ht="35.1" customHeight="1" x14ac:dyDescent="0.25">
      <c r="B22" s="497">
        <v>18</v>
      </c>
      <c r="C22" s="498" t="s">
        <v>1958</v>
      </c>
      <c r="D22" s="498" t="s">
        <v>1246</v>
      </c>
      <c r="E22" s="498" t="s">
        <v>1959</v>
      </c>
      <c r="F22" s="499">
        <v>6230050048</v>
      </c>
      <c r="G22" s="500" t="s">
        <v>1960</v>
      </c>
      <c r="H22" s="501">
        <v>895</v>
      </c>
      <c r="I22" s="502" t="s">
        <v>282</v>
      </c>
      <c r="J22" s="503" t="s">
        <v>1961</v>
      </c>
      <c r="K22" s="433" t="s">
        <v>282</v>
      </c>
      <c r="L22" s="296" t="s">
        <v>282</v>
      </c>
      <c r="M22" s="504"/>
      <c r="N22" s="505"/>
      <c r="O22" s="504"/>
      <c r="P22" s="504"/>
      <c r="Q22" s="504"/>
      <c r="R22" s="504"/>
    </row>
    <row r="23" spans="2:18" ht="35.1" customHeight="1" x14ac:dyDescent="0.25">
      <c r="B23" s="497">
        <v>19</v>
      </c>
      <c r="C23" s="498" t="s">
        <v>1962</v>
      </c>
      <c r="D23" s="498" t="s">
        <v>1963</v>
      </c>
      <c r="E23" s="498" t="s">
        <v>1716</v>
      </c>
      <c r="F23" s="499">
        <v>9813226069</v>
      </c>
      <c r="G23" s="500" t="s">
        <v>1964</v>
      </c>
      <c r="H23" s="501">
        <v>1009</v>
      </c>
      <c r="I23" s="502">
        <v>583</v>
      </c>
      <c r="J23" s="508" t="s">
        <v>1965</v>
      </c>
      <c r="K23" s="296">
        <v>730</v>
      </c>
      <c r="L23" s="296">
        <v>543</v>
      </c>
      <c r="M23" s="504"/>
      <c r="N23" s="505" t="s">
        <v>1713</v>
      </c>
      <c r="O23" s="496" t="s">
        <v>1445</v>
      </c>
      <c r="P23" s="504"/>
      <c r="Q23" s="504"/>
      <c r="R23" s="504"/>
    </row>
    <row r="24" spans="2:18" ht="35.1" customHeight="1" x14ac:dyDescent="0.25">
      <c r="B24" s="497">
        <v>20</v>
      </c>
      <c r="C24" s="498" t="s">
        <v>1966</v>
      </c>
      <c r="D24" s="498" t="s">
        <v>1967</v>
      </c>
      <c r="E24" s="498" t="s">
        <v>240</v>
      </c>
      <c r="F24" s="499">
        <v>9625573680</v>
      </c>
      <c r="G24" s="500" t="s">
        <v>1968</v>
      </c>
      <c r="H24" s="501">
        <v>966</v>
      </c>
      <c r="I24" s="502">
        <v>469</v>
      </c>
      <c r="J24" s="508" t="s">
        <v>1969</v>
      </c>
      <c r="K24" s="296">
        <v>689</v>
      </c>
      <c r="L24" s="296">
        <v>515</v>
      </c>
      <c r="M24" s="504"/>
      <c r="N24" s="505" t="s">
        <v>1713</v>
      </c>
      <c r="O24" s="504"/>
      <c r="P24" s="506" t="s">
        <v>1321</v>
      </c>
      <c r="Q24" s="504"/>
      <c r="R24" s="504"/>
    </row>
    <row r="25" spans="2:18" ht="35.1" customHeight="1" x14ac:dyDescent="0.25">
      <c r="B25" s="497">
        <v>21</v>
      </c>
      <c r="C25" s="498" t="s">
        <v>1970</v>
      </c>
      <c r="D25" s="498" t="s">
        <v>118</v>
      </c>
      <c r="E25" s="498" t="s">
        <v>1477</v>
      </c>
      <c r="F25" s="510">
        <v>8059779974</v>
      </c>
      <c r="G25" s="500" t="s">
        <v>1971</v>
      </c>
      <c r="H25" s="501">
        <v>858</v>
      </c>
      <c r="I25" s="502" t="s">
        <v>282</v>
      </c>
      <c r="J25" s="508" t="s">
        <v>1972</v>
      </c>
      <c r="K25" s="296" t="s">
        <v>282</v>
      </c>
      <c r="L25" s="296">
        <v>471</v>
      </c>
      <c r="M25" s="504"/>
      <c r="N25" s="401"/>
      <c r="O25" s="504"/>
      <c r="P25" s="504"/>
      <c r="Q25" s="504"/>
      <c r="R25" s="504"/>
    </row>
    <row r="26" spans="2:18" ht="35.1" customHeight="1" x14ac:dyDescent="0.25">
      <c r="B26" s="497">
        <v>22</v>
      </c>
      <c r="C26" s="498" t="s">
        <v>1973</v>
      </c>
      <c r="D26" s="498" t="s">
        <v>1974</v>
      </c>
      <c r="E26" s="498" t="s">
        <v>1735</v>
      </c>
      <c r="F26" s="499">
        <v>9418679851</v>
      </c>
      <c r="G26" s="500" t="s">
        <v>1975</v>
      </c>
      <c r="H26" s="501">
        <v>857</v>
      </c>
      <c r="I26" s="502" t="s">
        <v>282</v>
      </c>
      <c r="J26" s="508" t="s">
        <v>1976</v>
      </c>
      <c r="K26" s="296" t="s">
        <v>282</v>
      </c>
      <c r="L26" s="296">
        <v>534</v>
      </c>
      <c r="M26" s="504"/>
      <c r="N26" s="401"/>
      <c r="O26" s="504"/>
      <c r="P26" s="504"/>
      <c r="Q26" s="504"/>
      <c r="R26" s="504"/>
    </row>
    <row r="27" spans="2:18" ht="35.1" customHeight="1" x14ac:dyDescent="0.25">
      <c r="B27" s="497">
        <v>23</v>
      </c>
      <c r="C27" s="498" t="s">
        <v>1977</v>
      </c>
      <c r="D27" s="498" t="s">
        <v>1978</v>
      </c>
      <c r="E27" s="498" t="s">
        <v>1979</v>
      </c>
      <c r="F27" s="499">
        <v>8894494312</v>
      </c>
      <c r="G27" s="500" t="s">
        <v>1980</v>
      </c>
      <c r="H27" s="501">
        <v>1031</v>
      </c>
      <c r="I27" s="502">
        <v>655</v>
      </c>
      <c r="J27" s="508" t="s">
        <v>1981</v>
      </c>
      <c r="K27" s="296">
        <v>870</v>
      </c>
      <c r="L27" s="296">
        <v>681</v>
      </c>
      <c r="M27" s="504"/>
      <c r="N27" s="505" t="s">
        <v>1713</v>
      </c>
      <c r="O27" s="504"/>
      <c r="P27" s="504"/>
      <c r="Q27" s="507" t="s">
        <v>1921</v>
      </c>
      <c r="R27" s="504"/>
    </row>
    <row r="28" spans="2:18" ht="35.1" customHeight="1" x14ac:dyDescent="0.25">
      <c r="B28" s="497">
        <v>24</v>
      </c>
      <c r="C28" s="498" t="s">
        <v>1982</v>
      </c>
      <c r="D28" s="498" t="s">
        <v>442</v>
      </c>
      <c r="E28" s="498" t="s">
        <v>1873</v>
      </c>
      <c r="F28" s="499">
        <v>9306105774</v>
      </c>
      <c r="G28" s="500" t="s">
        <v>1983</v>
      </c>
      <c r="H28" s="501">
        <v>1111</v>
      </c>
      <c r="I28" s="502">
        <v>787</v>
      </c>
      <c r="J28" s="508" t="s">
        <v>1984</v>
      </c>
      <c r="K28" s="296">
        <v>993</v>
      </c>
      <c r="L28" s="296">
        <v>725</v>
      </c>
      <c r="M28" s="504"/>
      <c r="N28" s="505" t="s">
        <v>1713</v>
      </c>
      <c r="O28" s="504"/>
      <c r="P28" s="504"/>
      <c r="Q28" s="507" t="s">
        <v>1921</v>
      </c>
      <c r="R28" s="504"/>
    </row>
    <row r="29" spans="2:18" ht="35.1" customHeight="1" x14ac:dyDescent="0.25">
      <c r="B29" s="497">
        <v>25</v>
      </c>
      <c r="C29" s="498" t="s">
        <v>1985</v>
      </c>
      <c r="D29" s="498" t="s">
        <v>1986</v>
      </c>
      <c r="E29" s="498" t="s">
        <v>1987</v>
      </c>
      <c r="F29" s="511">
        <v>8199813651</v>
      </c>
      <c r="G29" s="500" t="s">
        <v>1988</v>
      </c>
      <c r="H29" s="501" t="s">
        <v>282</v>
      </c>
      <c r="I29" s="502" t="s">
        <v>282</v>
      </c>
      <c r="J29" s="508" t="s">
        <v>1989</v>
      </c>
      <c r="K29" s="296" t="s">
        <v>282</v>
      </c>
      <c r="L29" s="296" t="s">
        <v>282</v>
      </c>
      <c r="M29" s="504"/>
      <c r="N29" s="505"/>
      <c r="O29" s="504"/>
      <c r="P29" s="504"/>
      <c r="Q29" s="504"/>
      <c r="R29" s="504"/>
    </row>
    <row r="30" spans="2:18" ht="35.1" customHeight="1" x14ac:dyDescent="0.25">
      <c r="B30" s="497">
        <v>26</v>
      </c>
      <c r="C30" s="498" t="s">
        <v>1990</v>
      </c>
      <c r="D30" s="498" t="s">
        <v>1991</v>
      </c>
      <c r="E30" s="498" t="s">
        <v>1992</v>
      </c>
      <c r="F30" s="499">
        <v>9467131098</v>
      </c>
      <c r="G30" s="500" t="s">
        <v>1993</v>
      </c>
      <c r="H30" s="501">
        <v>983</v>
      </c>
      <c r="I30" s="502">
        <v>579</v>
      </c>
      <c r="J30" s="508" t="s">
        <v>1994</v>
      </c>
      <c r="K30" s="296">
        <v>758</v>
      </c>
      <c r="L30" s="296">
        <v>582</v>
      </c>
      <c r="M30" s="504"/>
      <c r="N30" s="505" t="s">
        <v>1713</v>
      </c>
      <c r="O30" s="496" t="s">
        <v>1329</v>
      </c>
      <c r="P30" s="504"/>
      <c r="Q30" s="504"/>
      <c r="R30" s="504"/>
    </row>
    <row r="31" spans="2:18" ht="35.1" customHeight="1" x14ac:dyDescent="0.25">
      <c r="B31" s="497">
        <v>27</v>
      </c>
      <c r="C31" s="498" t="s">
        <v>1995</v>
      </c>
      <c r="D31" s="498" t="s">
        <v>1996</v>
      </c>
      <c r="E31" s="498" t="s">
        <v>1997</v>
      </c>
      <c r="F31" s="499">
        <v>7018087837</v>
      </c>
      <c r="G31" s="500" t="s">
        <v>1998</v>
      </c>
      <c r="H31" s="501">
        <v>891</v>
      </c>
      <c r="I31" s="502">
        <v>477</v>
      </c>
      <c r="J31" s="508" t="s">
        <v>1999</v>
      </c>
      <c r="K31" s="433">
        <v>754</v>
      </c>
      <c r="L31" s="296">
        <v>553</v>
      </c>
      <c r="M31" s="504"/>
      <c r="N31" s="505" t="s">
        <v>1713</v>
      </c>
      <c r="O31" s="504"/>
      <c r="P31" s="506" t="s">
        <v>1321</v>
      </c>
      <c r="Q31" s="504"/>
      <c r="R31" s="504"/>
    </row>
    <row r="32" spans="2:18" ht="35.1" customHeight="1" x14ac:dyDescent="0.25">
      <c r="B32" s="497">
        <v>28</v>
      </c>
      <c r="C32" s="498" t="s">
        <v>2000</v>
      </c>
      <c r="D32" s="498" t="s">
        <v>2001</v>
      </c>
      <c r="E32" s="498" t="s">
        <v>2002</v>
      </c>
      <c r="F32" s="499">
        <v>8059138569</v>
      </c>
      <c r="G32" s="500" t="s">
        <v>2003</v>
      </c>
      <c r="H32" s="512">
        <v>854</v>
      </c>
      <c r="I32" s="513" t="s">
        <v>282</v>
      </c>
      <c r="J32" s="508" t="s">
        <v>2004</v>
      </c>
      <c r="K32" s="296" t="s">
        <v>282</v>
      </c>
      <c r="L32" s="296">
        <v>517</v>
      </c>
      <c r="M32" s="504"/>
      <c r="N32" s="401"/>
      <c r="O32" s="504"/>
      <c r="P32" s="504"/>
      <c r="Q32" s="504"/>
      <c r="R32" s="504"/>
    </row>
    <row r="33" spans="2:18" ht="35.1" customHeight="1" x14ac:dyDescent="0.25">
      <c r="B33" s="497">
        <v>29</v>
      </c>
      <c r="C33" s="498" t="s">
        <v>2005</v>
      </c>
      <c r="D33" s="498" t="s">
        <v>2006</v>
      </c>
      <c r="E33" s="498" t="s">
        <v>2007</v>
      </c>
      <c r="F33" s="499">
        <v>9518047149</v>
      </c>
      <c r="G33" s="500" t="s">
        <v>2008</v>
      </c>
      <c r="H33" s="501">
        <v>962</v>
      </c>
      <c r="I33" s="502" t="s">
        <v>282</v>
      </c>
      <c r="J33" s="508" t="s">
        <v>2009</v>
      </c>
      <c r="K33" s="296" t="s">
        <v>282</v>
      </c>
      <c r="L33" s="296">
        <v>504</v>
      </c>
      <c r="M33" s="504"/>
      <c r="N33" s="401"/>
      <c r="O33" s="504"/>
      <c r="P33" s="504"/>
      <c r="Q33" s="504"/>
      <c r="R33" s="504"/>
    </row>
    <row r="34" spans="2:18" ht="35.1" customHeight="1" x14ac:dyDescent="0.25">
      <c r="B34" s="497">
        <v>30</v>
      </c>
      <c r="C34" s="498" t="s">
        <v>2010</v>
      </c>
      <c r="D34" s="498" t="s">
        <v>2011</v>
      </c>
      <c r="E34" s="498" t="s">
        <v>2012</v>
      </c>
      <c r="F34" s="499">
        <v>9888258050</v>
      </c>
      <c r="G34" s="500" t="s">
        <v>2013</v>
      </c>
      <c r="H34" s="501">
        <v>967</v>
      </c>
      <c r="I34" s="502" t="s">
        <v>282</v>
      </c>
      <c r="J34" s="508" t="s">
        <v>2014</v>
      </c>
      <c r="K34" s="296">
        <v>738</v>
      </c>
      <c r="L34" s="296">
        <v>564</v>
      </c>
      <c r="M34" s="504"/>
      <c r="N34" s="401"/>
      <c r="O34" s="504"/>
      <c r="P34" s="504"/>
      <c r="Q34" s="504"/>
      <c r="R34" s="504"/>
    </row>
    <row r="35" spans="2:18" ht="35.1" customHeight="1" x14ac:dyDescent="0.25">
      <c r="B35" s="497">
        <v>31</v>
      </c>
      <c r="C35" s="498" t="s">
        <v>2015</v>
      </c>
      <c r="D35" s="498" t="s">
        <v>2016</v>
      </c>
      <c r="E35" s="498" t="s">
        <v>2017</v>
      </c>
      <c r="F35" s="499">
        <v>7017368161</v>
      </c>
      <c r="G35" s="500" t="s">
        <v>2018</v>
      </c>
      <c r="H35" s="501">
        <v>927</v>
      </c>
      <c r="I35" s="502">
        <v>498</v>
      </c>
      <c r="J35" s="508" t="s">
        <v>2019</v>
      </c>
      <c r="K35" s="296">
        <v>674</v>
      </c>
      <c r="L35" s="296">
        <v>530</v>
      </c>
      <c r="M35" s="504"/>
      <c r="N35" s="505" t="s">
        <v>1713</v>
      </c>
      <c r="O35" s="496" t="s">
        <v>1329</v>
      </c>
      <c r="P35" s="504"/>
      <c r="Q35" s="504"/>
      <c r="R35" s="504"/>
    </row>
    <row r="36" spans="2:18" ht="35.1" customHeight="1" x14ac:dyDescent="0.25">
      <c r="B36" s="497">
        <v>32</v>
      </c>
      <c r="C36" s="498" t="s">
        <v>2020</v>
      </c>
      <c r="D36" s="498" t="s">
        <v>2021</v>
      </c>
      <c r="E36" s="498" t="s">
        <v>2022</v>
      </c>
      <c r="F36" s="499">
        <v>9350406171</v>
      </c>
      <c r="G36" s="500" t="s">
        <v>2023</v>
      </c>
      <c r="H36" s="501">
        <v>871</v>
      </c>
      <c r="I36" s="502">
        <v>519</v>
      </c>
      <c r="J36" s="508" t="s">
        <v>2024</v>
      </c>
      <c r="K36" s="433">
        <v>721</v>
      </c>
      <c r="L36" s="296">
        <v>541</v>
      </c>
      <c r="M36" s="504"/>
      <c r="N36" s="505" t="s">
        <v>1713</v>
      </c>
      <c r="O36" s="496" t="s">
        <v>1329</v>
      </c>
      <c r="P36" s="504"/>
      <c r="Q36" s="504"/>
      <c r="R36" s="504"/>
    </row>
    <row r="37" spans="2:18" ht="35.1" customHeight="1" x14ac:dyDescent="0.25">
      <c r="B37" s="497">
        <v>33</v>
      </c>
      <c r="C37" s="498" t="s">
        <v>2025</v>
      </c>
      <c r="D37" s="498" t="s">
        <v>2026</v>
      </c>
      <c r="E37" s="498" t="s">
        <v>2027</v>
      </c>
      <c r="F37" s="499">
        <v>7027472296</v>
      </c>
      <c r="G37" s="500" t="s">
        <v>2028</v>
      </c>
      <c r="H37" s="501">
        <v>986</v>
      </c>
      <c r="I37" s="502">
        <v>543</v>
      </c>
      <c r="J37" s="508" t="s">
        <v>2029</v>
      </c>
      <c r="K37" s="296">
        <v>803</v>
      </c>
      <c r="L37" s="296">
        <v>603</v>
      </c>
      <c r="M37" s="504"/>
      <c r="N37" s="401"/>
      <c r="O37" s="514"/>
      <c r="P37" s="504"/>
      <c r="Q37" s="504"/>
      <c r="R37" s="505" t="s">
        <v>1713</v>
      </c>
    </row>
    <row r="38" spans="2:18" ht="35.1" customHeight="1" x14ac:dyDescent="0.25">
      <c r="B38" s="497">
        <v>34</v>
      </c>
      <c r="C38" s="498" t="s">
        <v>2030</v>
      </c>
      <c r="D38" s="498" t="s">
        <v>2031</v>
      </c>
      <c r="E38" s="498" t="s">
        <v>2032</v>
      </c>
      <c r="F38" s="499">
        <v>7988667709</v>
      </c>
      <c r="G38" s="500"/>
      <c r="H38" s="501" t="s">
        <v>1426</v>
      </c>
      <c r="I38" s="502">
        <v>475</v>
      </c>
      <c r="J38" s="508" t="s">
        <v>2033</v>
      </c>
      <c r="K38" s="296">
        <v>664</v>
      </c>
      <c r="L38" s="296">
        <v>550</v>
      </c>
      <c r="M38" s="504"/>
      <c r="N38" s="505" t="s">
        <v>1713</v>
      </c>
      <c r="O38" s="496" t="s">
        <v>1329</v>
      </c>
      <c r="P38" s="504"/>
      <c r="Q38" s="504"/>
      <c r="R38" s="504"/>
    </row>
    <row r="39" spans="2:18" ht="35.1" customHeight="1" x14ac:dyDescent="0.25">
      <c r="B39" s="497">
        <v>35</v>
      </c>
      <c r="C39" s="498" t="s">
        <v>2034</v>
      </c>
      <c r="D39" s="498" t="s">
        <v>295</v>
      </c>
      <c r="E39" s="498" t="s">
        <v>2035</v>
      </c>
      <c r="F39" s="499">
        <v>8278880990</v>
      </c>
      <c r="G39" s="500"/>
      <c r="H39" s="501" t="s">
        <v>1426</v>
      </c>
      <c r="I39" s="502">
        <v>587</v>
      </c>
      <c r="J39" s="437" t="s">
        <v>2014</v>
      </c>
      <c r="K39" s="433">
        <v>844</v>
      </c>
      <c r="L39" s="296">
        <v>636</v>
      </c>
      <c r="M39" s="504"/>
      <c r="N39" s="505" t="s">
        <v>1713</v>
      </c>
      <c r="O39" s="496" t="s">
        <v>1329</v>
      </c>
      <c r="P39" s="504"/>
      <c r="Q39" s="504"/>
      <c r="R39" s="504"/>
    </row>
    <row r="40" spans="2:18" ht="35.1" customHeight="1" x14ac:dyDescent="0.25">
      <c r="B40" s="497">
        <v>36</v>
      </c>
      <c r="C40" s="498" t="s">
        <v>2036</v>
      </c>
      <c r="D40" s="498" t="s">
        <v>2037</v>
      </c>
      <c r="E40" s="498" t="s">
        <v>2038</v>
      </c>
      <c r="F40" s="499">
        <v>8307341702</v>
      </c>
      <c r="G40" s="500"/>
      <c r="H40" s="501" t="s">
        <v>1426</v>
      </c>
      <c r="I40" s="502">
        <v>518</v>
      </c>
      <c r="J40" s="508" t="s">
        <v>2039</v>
      </c>
      <c r="K40" s="296">
        <v>877</v>
      </c>
      <c r="L40" s="296">
        <v>650</v>
      </c>
      <c r="M40" s="504"/>
      <c r="N40" s="505" t="s">
        <v>1713</v>
      </c>
      <c r="O40" s="504"/>
      <c r="P40" s="506" t="s">
        <v>1321</v>
      </c>
      <c r="Q40" s="504"/>
      <c r="R40" s="504"/>
    </row>
    <row r="41" spans="2:18" ht="35.1" customHeight="1" x14ac:dyDescent="0.25">
      <c r="B41" s="497">
        <v>37</v>
      </c>
      <c r="C41" s="498" t="s">
        <v>2040</v>
      </c>
      <c r="D41" s="498" t="s">
        <v>2041</v>
      </c>
      <c r="E41" s="498" t="s">
        <v>93</v>
      </c>
      <c r="F41" s="499">
        <v>8059202322</v>
      </c>
      <c r="G41" s="500"/>
      <c r="H41" s="501" t="s">
        <v>1426</v>
      </c>
      <c r="I41" s="502" t="s">
        <v>282</v>
      </c>
      <c r="J41" s="508" t="s">
        <v>2042</v>
      </c>
      <c r="K41" s="296">
        <v>662</v>
      </c>
      <c r="L41" s="296">
        <v>527</v>
      </c>
      <c r="M41" s="504"/>
      <c r="N41" s="401"/>
      <c r="O41" s="504"/>
      <c r="P41" s="504"/>
      <c r="Q41" s="504"/>
      <c r="R41" s="504"/>
    </row>
    <row r="42" spans="2:18" ht="35.1" customHeight="1" x14ac:dyDescent="0.25">
      <c r="B42" s="497">
        <v>38</v>
      </c>
      <c r="C42" s="498" t="s">
        <v>2043</v>
      </c>
      <c r="D42" s="498" t="s">
        <v>2044</v>
      </c>
      <c r="E42" s="498" t="s">
        <v>2045</v>
      </c>
      <c r="F42" s="499">
        <v>9816063378</v>
      </c>
      <c r="G42" s="500"/>
      <c r="H42" s="501" t="s">
        <v>1426</v>
      </c>
      <c r="I42" s="502" t="s">
        <v>282</v>
      </c>
      <c r="J42" s="508" t="s">
        <v>2046</v>
      </c>
      <c r="K42" s="296" t="s">
        <v>282</v>
      </c>
      <c r="L42" s="296">
        <v>523</v>
      </c>
      <c r="M42" s="504"/>
      <c r="N42" s="401"/>
      <c r="O42" s="504"/>
      <c r="P42" s="504"/>
      <c r="Q42" s="504"/>
      <c r="R42" s="504"/>
    </row>
    <row r="43" spans="2:18" ht="35.1" customHeight="1" x14ac:dyDescent="0.25">
      <c r="B43" s="497">
        <v>39</v>
      </c>
      <c r="C43" s="498" t="s">
        <v>2047</v>
      </c>
      <c r="D43" s="498" t="s">
        <v>2048</v>
      </c>
      <c r="E43" s="498" t="s">
        <v>2049</v>
      </c>
      <c r="F43" s="499">
        <v>9996674037</v>
      </c>
      <c r="G43" s="500"/>
      <c r="H43" s="501" t="s">
        <v>1426</v>
      </c>
      <c r="I43" s="502">
        <v>504</v>
      </c>
      <c r="J43" s="508" t="s">
        <v>2050</v>
      </c>
      <c r="K43" s="296">
        <v>702</v>
      </c>
      <c r="L43" s="296">
        <v>564</v>
      </c>
      <c r="M43" s="504"/>
      <c r="N43" s="401"/>
      <c r="O43" s="504"/>
      <c r="P43" s="504"/>
      <c r="Q43" s="504"/>
      <c r="R43" s="505" t="s">
        <v>1713</v>
      </c>
    </row>
    <row r="44" spans="2:18" ht="35.1" customHeight="1" x14ac:dyDescent="0.25">
      <c r="B44" s="497">
        <v>40</v>
      </c>
      <c r="C44" s="498" t="s">
        <v>2051</v>
      </c>
      <c r="D44" s="498" t="s">
        <v>538</v>
      </c>
      <c r="E44" s="498" t="s">
        <v>1304</v>
      </c>
      <c r="F44" s="499">
        <v>7833933001</v>
      </c>
      <c r="G44" s="500" t="s">
        <v>2052</v>
      </c>
      <c r="H44" s="501" t="s">
        <v>1426</v>
      </c>
      <c r="I44" s="502" t="s">
        <v>282</v>
      </c>
      <c r="J44" s="508" t="s">
        <v>2053</v>
      </c>
      <c r="K44" s="296">
        <v>669</v>
      </c>
      <c r="L44" s="296">
        <v>520</v>
      </c>
      <c r="M44" s="504"/>
      <c r="N44" s="401"/>
      <c r="O44" s="504"/>
      <c r="P44" s="504"/>
      <c r="Q44" s="504"/>
      <c r="R44" s="504"/>
    </row>
  </sheetData>
  <mergeCells count="1">
    <mergeCell ref="B1:R1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7"/>
  <sheetViews>
    <sheetView zoomScale="93" zoomScaleNormal="93" workbookViewId="0">
      <selection activeCell="R2" sqref="R2"/>
    </sheetView>
  </sheetViews>
  <sheetFormatPr defaultRowHeight="15" x14ac:dyDescent="0.25"/>
  <cols>
    <col min="1" max="1" width="3.5703125" customWidth="1"/>
    <col min="2" max="2" width="10" customWidth="1"/>
    <col min="3" max="3" width="15.5703125" customWidth="1"/>
    <col min="4" max="5" width="20.85546875" customWidth="1"/>
    <col min="6" max="6" width="14.28515625" customWidth="1"/>
    <col min="7" max="7" width="17.5703125" customWidth="1"/>
    <col min="8" max="8" width="10.7109375" bestFit="1" customWidth="1"/>
    <col min="9" max="9" width="11.28515625" customWidth="1"/>
    <col min="10" max="10" width="11" customWidth="1"/>
    <col min="11" max="11" width="10.7109375" bestFit="1" customWidth="1"/>
    <col min="12" max="12" width="10.85546875" customWidth="1"/>
    <col min="14" max="14" width="16.140625" customWidth="1"/>
    <col min="15" max="15" width="11.5703125" customWidth="1"/>
    <col min="16" max="16" width="12.5703125" customWidth="1"/>
    <col min="17" max="17" width="17.28515625" style="267" customWidth="1"/>
    <col min="18" max="18" width="46.28515625" style="267" customWidth="1"/>
  </cols>
  <sheetData>
    <row r="2" spans="2:18" ht="89.25" customHeight="1" x14ac:dyDescent="0.25">
      <c r="B2" s="552" t="s">
        <v>2213</v>
      </c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</row>
    <row r="3" spans="2:18" x14ac:dyDescent="0.25">
      <c r="I3" s="479"/>
      <c r="J3" s="201"/>
      <c r="N3" s="448"/>
    </row>
    <row r="4" spans="2:18" ht="39" thickBot="1" x14ac:dyDescent="0.3">
      <c r="B4" s="333" t="s">
        <v>1</v>
      </c>
      <c r="C4" s="333" t="s">
        <v>1882</v>
      </c>
      <c r="D4" s="333" t="s">
        <v>4</v>
      </c>
      <c r="E4" s="333" t="s">
        <v>5</v>
      </c>
      <c r="F4" s="333" t="s">
        <v>7</v>
      </c>
      <c r="G4" s="333" t="s">
        <v>8</v>
      </c>
      <c r="H4" s="333" t="s">
        <v>1313</v>
      </c>
      <c r="I4" s="363" t="s">
        <v>1314</v>
      </c>
      <c r="J4" s="480" t="s">
        <v>1315</v>
      </c>
      <c r="K4" s="333" t="s">
        <v>1316</v>
      </c>
      <c r="L4" s="333" t="s">
        <v>1317</v>
      </c>
      <c r="M4" s="333" t="s">
        <v>1318</v>
      </c>
      <c r="N4" s="481" t="s">
        <v>1319</v>
      </c>
      <c r="O4" s="334" t="s">
        <v>1320</v>
      </c>
      <c r="P4" s="334" t="s">
        <v>1321</v>
      </c>
      <c r="Q4" s="334" t="s">
        <v>1422</v>
      </c>
      <c r="R4" s="334" t="s">
        <v>1787</v>
      </c>
    </row>
    <row r="5" spans="2:18" ht="27.75" customHeight="1" thickBot="1" x14ac:dyDescent="0.3">
      <c r="B5" s="393" t="s">
        <v>1324</v>
      </c>
      <c r="C5" s="365">
        <v>52</v>
      </c>
      <c r="D5" s="365"/>
      <c r="E5" s="365"/>
      <c r="F5" s="365"/>
      <c r="G5" s="365"/>
      <c r="H5" s="365"/>
      <c r="I5" s="367"/>
      <c r="J5" s="482"/>
      <c r="K5" s="365"/>
      <c r="L5" s="365"/>
      <c r="M5" s="365"/>
      <c r="N5" s="446">
        <v>35</v>
      </c>
      <c r="O5" s="554">
        <v>7</v>
      </c>
      <c r="P5" s="555">
        <v>9</v>
      </c>
      <c r="Q5" s="556">
        <v>3</v>
      </c>
      <c r="R5" s="557">
        <v>16</v>
      </c>
    </row>
    <row r="6" spans="2:18" ht="54.75" customHeight="1" x14ac:dyDescent="0.25">
      <c r="B6" s="558">
        <v>1</v>
      </c>
      <c r="C6" s="559">
        <v>182501700001</v>
      </c>
      <c r="D6" s="376" t="s">
        <v>2214</v>
      </c>
      <c r="E6" s="560" t="s">
        <v>987</v>
      </c>
      <c r="F6" s="560">
        <v>9478101756</v>
      </c>
      <c r="G6" s="561" t="s">
        <v>2215</v>
      </c>
      <c r="H6" s="560">
        <v>1093</v>
      </c>
      <c r="I6" s="560">
        <v>754</v>
      </c>
      <c r="J6" s="560">
        <v>952</v>
      </c>
      <c r="K6" s="560">
        <v>1042</v>
      </c>
      <c r="L6" s="560">
        <v>837</v>
      </c>
      <c r="M6" s="376">
        <v>77</v>
      </c>
      <c r="N6" s="562" t="s">
        <v>1713</v>
      </c>
      <c r="O6" s="563"/>
      <c r="P6" s="564"/>
      <c r="Q6" s="563"/>
      <c r="R6" s="565" t="s">
        <v>2216</v>
      </c>
    </row>
    <row r="7" spans="2:18" ht="53.25" customHeight="1" x14ac:dyDescent="0.25">
      <c r="B7" s="70">
        <v>2</v>
      </c>
      <c r="C7" s="566">
        <v>182501700005</v>
      </c>
      <c r="D7" s="106" t="s">
        <v>2217</v>
      </c>
      <c r="E7" s="414" t="s">
        <v>2218</v>
      </c>
      <c r="F7" s="414">
        <v>8708675324</v>
      </c>
      <c r="G7" s="566">
        <v>413416370202</v>
      </c>
      <c r="H7" s="414">
        <v>917</v>
      </c>
      <c r="I7" s="414" t="s">
        <v>282</v>
      </c>
      <c r="J7" s="414">
        <v>624</v>
      </c>
      <c r="K7" s="414" t="s">
        <v>282</v>
      </c>
      <c r="L7" s="414" t="s">
        <v>282</v>
      </c>
      <c r="M7" s="70"/>
      <c r="N7" s="562" t="s">
        <v>1713</v>
      </c>
      <c r="O7" s="386"/>
      <c r="P7" s="386"/>
      <c r="Q7" s="386"/>
      <c r="R7" s="567" t="s">
        <v>2219</v>
      </c>
    </row>
    <row r="8" spans="2:18" ht="47.25" customHeight="1" x14ac:dyDescent="0.25">
      <c r="B8" s="70">
        <v>3</v>
      </c>
      <c r="C8" s="566">
        <v>182501700006</v>
      </c>
      <c r="D8" s="106" t="s">
        <v>2220</v>
      </c>
      <c r="E8" s="414" t="s">
        <v>2221</v>
      </c>
      <c r="F8" s="414">
        <v>9050127654</v>
      </c>
      <c r="G8" s="568" t="s">
        <v>2222</v>
      </c>
      <c r="H8" s="305">
        <v>1154</v>
      </c>
      <c r="I8" s="305">
        <v>731</v>
      </c>
      <c r="J8" s="305">
        <v>954</v>
      </c>
      <c r="K8" s="305">
        <v>1021</v>
      </c>
      <c r="L8" s="430">
        <v>792</v>
      </c>
      <c r="M8" s="106">
        <v>76.58</v>
      </c>
      <c r="N8" s="569" t="s">
        <v>1713</v>
      </c>
      <c r="O8" s="570" t="s">
        <v>1445</v>
      </c>
      <c r="P8" s="386"/>
      <c r="Q8" s="386"/>
      <c r="R8" s="567" t="s">
        <v>2223</v>
      </c>
    </row>
    <row r="9" spans="2:18" ht="35.1" customHeight="1" x14ac:dyDescent="0.25">
      <c r="B9" s="70">
        <v>4</v>
      </c>
      <c r="C9" s="566">
        <v>182501700007</v>
      </c>
      <c r="D9" s="106" t="s">
        <v>2224</v>
      </c>
      <c r="E9" s="414" t="s">
        <v>1725</v>
      </c>
      <c r="F9" s="414">
        <v>8950142386</v>
      </c>
      <c r="G9" s="566">
        <v>895338115047</v>
      </c>
      <c r="H9" s="414">
        <v>1074</v>
      </c>
      <c r="I9" s="414" t="s">
        <v>282</v>
      </c>
      <c r="J9" s="414">
        <v>853</v>
      </c>
      <c r="K9" s="414" t="s">
        <v>282</v>
      </c>
      <c r="L9" s="414">
        <v>704</v>
      </c>
      <c r="M9" s="70">
        <v>67.650000000000006</v>
      </c>
      <c r="N9" s="386"/>
      <c r="O9" s="386"/>
      <c r="P9" s="571" t="s">
        <v>1321</v>
      </c>
      <c r="Q9" s="386"/>
      <c r="R9" s="386"/>
    </row>
    <row r="10" spans="2:18" ht="35.1" customHeight="1" x14ac:dyDescent="0.25">
      <c r="B10" s="70">
        <v>5</v>
      </c>
      <c r="C10" s="566">
        <v>182501700008</v>
      </c>
      <c r="D10" s="106" t="s">
        <v>1893</v>
      </c>
      <c r="E10" s="414" t="s">
        <v>1595</v>
      </c>
      <c r="F10" s="414">
        <v>8629001905</v>
      </c>
      <c r="G10" s="566">
        <v>939486874394</v>
      </c>
      <c r="H10" s="305">
        <v>937</v>
      </c>
      <c r="I10" s="306" t="s">
        <v>282</v>
      </c>
      <c r="J10" s="305">
        <v>723</v>
      </c>
      <c r="K10" s="306" t="s">
        <v>282</v>
      </c>
      <c r="L10" s="305">
        <v>652</v>
      </c>
      <c r="M10" s="70"/>
      <c r="N10" s="386"/>
      <c r="O10" s="386"/>
      <c r="P10" s="571" t="s">
        <v>1321</v>
      </c>
      <c r="Q10" s="386"/>
      <c r="R10" s="386"/>
    </row>
    <row r="11" spans="2:18" ht="35.1" customHeight="1" x14ac:dyDescent="0.25">
      <c r="B11" s="70">
        <v>6</v>
      </c>
      <c r="C11" s="566">
        <v>182501700009</v>
      </c>
      <c r="D11" s="106" t="s">
        <v>1429</v>
      </c>
      <c r="E11" s="414" t="s">
        <v>1016</v>
      </c>
      <c r="F11" s="414">
        <v>9805871802</v>
      </c>
      <c r="G11" s="566">
        <v>242178216707</v>
      </c>
      <c r="H11" s="305">
        <v>969</v>
      </c>
      <c r="I11" s="305" t="s">
        <v>282</v>
      </c>
      <c r="J11" s="305" t="s">
        <v>282</v>
      </c>
      <c r="K11" s="305" t="s">
        <v>282</v>
      </c>
      <c r="L11" s="305">
        <v>571</v>
      </c>
      <c r="M11" s="70"/>
      <c r="N11" s="569" t="s">
        <v>1713</v>
      </c>
      <c r="O11" s="386"/>
      <c r="P11" s="386"/>
      <c r="Q11" s="386"/>
      <c r="R11" s="386"/>
    </row>
    <row r="12" spans="2:18" ht="35.1" customHeight="1" x14ac:dyDescent="0.25">
      <c r="B12" s="70">
        <v>7</v>
      </c>
      <c r="C12" s="566">
        <v>182501700010</v>
      </c>
      <c r="D12" s="106" t="s">
        <v>2225</v>
      </c>
      <c r="E12" s="414" t="s">
        <v>2226</v>
      </c>
      <c r="F12" s="414">
        <v>7082234404</v>
      </c>
      <c r="G12" s="566">
        <v>747433608844</v>
      </c>
      <c r="H12" s="305" t="s">
        <v>282</v>
      </c>
      <c r="I12" s="305" t="s">
        <v>282</v>
      </c>
      <c r="J12" s="305">
        <v>662</v>
      </c>
      <c r="K12" s="305" t="s">
        <v>282</v>
      </c>
      <c r="L12" s="305">
        <v>520</v>
      </c>
      <c r="M12" s="70"/>
      <c r="N12" s="386"/>
      <c r="O12" s="386"/>
      <c r="P12" s="386"/>
      <c r="Q12" s="386"/>
      <c r="R12" s="386"/>
    </row>
    <row r="13" spans="2:18" ht="35.1" customHeight="1" x14ac:dyDescent="0.25">
      <c r="B13" s="70">
        <v>8</v>
      </c>
      <c r="C13" s="566">
        <v>182501700011</v>
      </c>
      <c r="D13" s="106" t="s">
        <v>2227</v>
      </c>
      <c r="E13" s="414" t="s">
        <v>2228</v>
      </c>
      <c r="F13" s="414">
        <v>9882420371</v>
      </c>
      <c r="G13" s="566">
        <v>230165694577</v>
      </c>
      <c r="H13" s="305">
        <v>934</v>
      </c>
      <c r="I13" s="305" t="s">
        <v>282</v>
      </c>
      <c r="J13" s="305">
        <v>612</v>
      </c>
      <c r="K13" s="305" t="s">
        <v>282</v>
      </c>
      <c r="L13" s="305">
        <v>516</v>
      </c>
      <c r="M13" s="70"/>
      <c r="N13" s="386"/>
      <c r="O13" s="386"/>
      <c r="P13" s="386"/>
      <c r="Q13" s="386"/>
      <c r="R13" s="386"/>
    </row>
    <row r="14" spans="2:18" ht="35.1" customHeight="1" x14ac:dyDescent="0.25">
      <c r="B14" s="70">
        <v>9</v>
      </c>
      <c r="C14" s="566">
        <v>182501700013</v>
      </c>
      <c r="D14" s="106" t="s">
        <v>2229</v>
      </c>
      <c r="E14" s="414" t="s">
        <v>2230</v>
      </c>
      <c r="F14" s="414">
        <v>9882166723</v>
      </c>
      <c r="G14" s="572" t="s">
        <v>2231</v>
      </c>
      <c r="H14" s="573">
        <v>938</v>
      </c>
      <c r="I14" s="573">
        <v>615</v>
      </c>
      <c r="J14" s="573">
        <v>867</v>
      </c>
      <c r="K14" s="573">
        <v>1017</v>
      </c>
      <c r="L14" s="573">
        <v>650</v>
      </c>
      <c r="M14" s="106">
        <v>67.28</v>
      </c>
      <c r="N14" s="569" t="s">
        <v>1713</v>
      </c>
      <c r="O14" s="570" t="s">
        <v>1445</v>
      </c>
      <c r="P14" s="386"/>
      <c r="Q14" s="386"/>
      <c r="R14" s="386"/>
    </row>
    <row r="15" spans="2:18" ht="54.75" customHeight="1" x14ac:dyDescent="0.25">
      <c r="B15" s="70">
        <v>10</v>
      </c>
      <c r="C15" s="566">
        <v>182501700014</v>
      </c>
      <c r="D15" s="106" t="s">
        <v>2232</v>
      </c>
      <c r="E15" s="414" t="s">
        <v>2233</v>
      </c>
      <c r="F15" s="414">
        <v>9255726493</v>
      </c>
      <c r="G15" s="566">
        <v>433657752602</v>
      </c>
      <c r="H15" s="509">
        <v>1000</v>
      </c>
      <c r="I15" s="509" t="s">
        <v>282</v>
      </c>
      <c r="J15" s="509">
        <v>732</v>
      </c>
      <c r="K15" s="509" t="s">
        <v>282</v>
      </c>
      <c r="L15" s="509" t="s">
        <v>282</v>
      </c>
      <c r="M15" s="70"/>
      <c r="N15" s="569" t="s">
        <v>1713</v>
      </c>
      <c r="O15" s="386"/>
      <c r="P15" s="386"/>
      <c r="Q15" s="386"/>
      <c r="R15" s="567" t="s">
        <v>2219</v>
      </c>
    </row>
    <row r="16" spans="2:18" ht="54.75" customHeight="1" x14ac:dyDescent="0.25">
      <c r="B16" s="70">
        <v>11</v>
      </c>
      <c r="C16" s="566">
        <v>182501700015</v>
      </c>
      <c r="D16" s="106" t="s">
        <v>2234</v>
      </c>
      <c r="E16" s="414" t="s">
        <v>2235</v>
      </c>
      <c r="F16" s="414">
        <v>8059628937</v>
      </c>
      <c r="G16" s="566">
        <v>455745745307</v>
      </c>
      <c r="H16" s="509">
        <v>934</v>
      </c>
      <c r="I16" s="509" t="s">
        <v>282</v>
      </c>
      <c r="J16" s="509">
        <v>638</v>
      </c>
      <c r="K16" s="509" t="s">
        <v>282</v>
      </c>
      <c r="L16" s="509" t="s">
        <v>282</v>
      </c>
      <c r="M16" s="70"/>
      <c r="N16" s="569" t="s">
        <v>1713</v>
      </c>
      <c r="O16" s="386"/>
      <c r="P16" s="386"/>
      <c r="Q16" s="386"/>
      <c r="R16" s="567" t="s">
        <v>2219</v>
      </c>
    </row>
    <row r="17" spans="2:18" ht="63" customHeight="1" x14ac:dyDescent="0.25">
      <c r="B17" s="70">
        <v>12</v>
      </c>
      <c r="C17" s="566">
        <v>182501700016</v>
      </c>
      <c r="D17" s="106" t="s">
        <v>2236</v>
      </c>
      <c r="E17" s="414" t="s">
        <v>1646</v>
      </c>
      <c r="F17" s="414">
        <v>9466738574</v>
      </c>
      <c r="G17" s="568" t="s">
        <v>2237</v>
      </c>
      <c r="H17" s="509">
        <v>1188</v>
      </c>
      <c r="I17" s="509">
        <v>941</v>
      </c>
      <c r="J17" s="509">
        <v>1012</v>
      </c>
      <c r="K17" s="509">
        <v>1091</v>
      </c>
      <c r="L17" s="509">
        <v>991</v>
      </c>
      <c r="M17" s="106">
        <v>84.3</v>
      </c>
      <c r="N17" s="569" t="s">
        <v>1713</v>
      </c>
      <c r="O17" s="386"/>
      <c r="P17" s="386"/>
      <c r="Q17" s="574" t="s">
        <v>2238</v>
      </c>
      <c r="R17" s="386"/>
    </row>
    <row r="18" spans="2:18" ht="35.1" customHeight="1" x14ac:dyDescent="0.25">
      <c r="B18" s="70">
        <v>13</v>
      </c>
      <c r="C18" s="566">
        <v>182501700017</v>
      </c>
      <c r="D18" s="106" t="s">
        <v>1864</v>
      </c>
      <c r="E18" s="414" t="s">
        <v>38</v>
      </c>
      <c r="F18" s="414">
        <v>9053600486</v>
      </c>
      <c r="G18" s="566"/>
      <c r="H18" s="509">
        <v>988</v>
      </c>
      <c r="I18" s="509">
        <v>601</v>
      </c>
      <c r="J18" s="509">
        <v>704</v>
      </c>
      <c r="K18" s="509">
        <v>845</v>
      </c>
      <c r="L18" s="509">
        <v>684</v>
      </c>
      <c r="M18" s="106">
        <v>62.91</v>
      </c>
      <c r="N18" s="569" t="s">
        <v>1713</v>
      </c>
      <c r="O18" s="570" t="s">
        <v>1445</v>
      </c>
      <c r="P18" s="386"/>
      <c r="Q18" s="386"/>
      <c r="R18" s="386"/>
    </row>
    <row r="19" spans="2:18" ht="35.1" customHeight="1" x14ac:dyDescent="0.25">
      <c r="B19" s="70">
        <v>14</v>
      </c>
      <c r="C19" s="566">
        <v>182501700018</v>
      </c>
      <c r="D19" s="106" t="s">
        <v>2239</v>
      </c>
      <c r="E19" s="414" t="s">
        <v>2240</v>
      </c>
      <c r="F19" s="414">
        <v>9816277583</v>
      </c>
      <c r="G19" s="566">
        <v>463669009168</v>
      </c>
      <c r="H19" s="509">
        <v>995</v>
      </c>
      <c r="I19" s="509" t="s">
        <v>282</v>
      </c>
      <c r="J19" s="509">
        <v>659</v>
      </c>
      <c r="K19" s="509" t="s">
        <v>282</v>
      </c>
      <c r="L19" s="509" t="s">
        <v>282</v>
      </c>
      <c r="M19" s="70"/>
      <c r="N19" s="386"/>
      <c r="O19" s="386"/>
      <c r="P19" s="386"/>
      <c r="Q19" s="386"/>
      <c r="R19" s="386"/>
    </row>
    <row r="20" spans="2:18" ht="49.5" customHeight="1" x14ac:dyDescent="0.25">
      <c r="B20" s="70">
        <v>15</v>
      </c>
      <c r="C20" s="566">
        <v>182501700020</v>
      </c>
      <c r="D20" s="106" t="s">
        <v>2241</v>
      </c>
      <c r="E20" s="414" t="s">
        <v>2242</v>
      </c>
      <c r="F20" s="414">
        <v>9468011563</v>
      </c>
      <c r="G20" s="566">
        <v>261676178748</v>
      </c>
      <c r="H20" s="509">
        <v>959</v>
      </c>
      <c r="I20" s="509" t="s">
        <v>282</v>
      </c>
      <c r="J20" s="509">
        <v>651</v>
      </c>
      <c r="K20" s="509" t="s">
        <v>282</v>
      </c>
      <c r="L20" s="509">
        <v>537</v>
      </c>
      <c r="M20" s="70"/>
      <c r="N20" s="569" t="s">
        <v>1713</v>
      </c>
      <c r="O20" s="386"/>
      <c r="P20" s="386"/>
      <c r="Q20" s="386"/>
      <c r="R20" s="567" t="s">
        <v>2219</v>
      </c>
    </row>
    <row r="21" spans="2:18" ht="35.1" customHeight="1" x14ac:dyDescent="0.25">
      <c r="B21" s="70">
        <v>16</v>
      </c>
      <c r="C21" s="566">
        <v>182501700021</v>
      </c>
      <c r="D21" s="106" t="s">
        <v>2243</v>
      </c>
      <c r="E21" s="414" t="s">
        <v>2244</v>
      </c>
      <c r="F21" s="414">
        <v>9882636987</v>
      </c>
      <c r="G21" s="566">
        <v>420234305481</v>
      </c>
      <c r="H21" s="509">
        <v>876</v>
      </c>
      <c r="I21" s="509" t="s">
        <v>282</v>
      </c>
      <c r="J21" s="509">
        <v>671</v>
      </c>
      <c r="K21" s="509" t="s">
        <v>282</v>
      </c>
      <c r="L21" s="509">
        <v>571</v>
      </c>
      <c r="M21" s="70"/>
      <c r="N21" s="569" t="s">
        <v>1713</v>
      </c>
      <c r="O21" s="386"/>
      <c r="P21" s="571" t="s">
        <v>1321</v>
      </c>
      <c r="Q21" s="386"/>
      <c r="R21" s="386"/>
    </row>
    <row r="22" spans="2:18" ht="35.1" customHeight="1" x14ac:dyDescent="0.25">
      <c r="B22" s="70">
        <v>17</v>
      </c>
      <c r="C22" s="566">
        <v>182501700024</v>
      </c>
      <c r="D22" s="106" t="s">
        <v>2245</v>
      </c>
      <c r="E22" s="414" t="s">
        <v>2246</v>
      </c>
      <c r="F22" s="414">
        <v>9813740567</v>
      </c>
      <c r="G22" s="566">
        <v>508377787332</v>
      </c>
      <c r="H22" s="509" t="s">
        <v>282</v>
      </c>
      <c r="I22" s="509" t="s">
        <v>282</v>
      </c>
      <c r="J22" s="509">
        <v>598</v>
      </c>
      <c r="K22" s="509" t="s">
        <v>282</v>
      </c>
      <c r="L22" s="509" t="s">
        <v>282</v>
      </c>
      <c r="M22" s="70"/>
      <c r="N22" s="386"/>
      <c r="O22" s="386"/>
      <c r="P22" s="386"/>
      <c r="Q22" s="386"/>
      <c r="R22" s="386"/>
    </row>
    <row r="23" spans="2:18" ht="35.1" customHeight="1" x14ac:dyDescent="0.25">
      <c r="B23" s="70">
        <v>18</v>
      </c>
      <c r="C23" s="566">
        <v>182501700025</v>
      </c>
      <c r="D23" s="106" t="s">
        <v>2247</v>
      </c>
      <c r="E23" s="414" t="s">
        <v>1378</v>
      </c>
      <c r="F23" s="414">
        <v>9466951451</v>
      </c>
      <c r="G23" s="572" t="s">
        <v>2248</v>
      </c>
      <c r="H23" s="573">
        <v>966</v>
      </c>
      <c r="I23" s="573">
        <v>767</v>
      </c>
      <c r="J23" s="573">
        <v>916</v>
      </c>
      <c r="K23" s="573">
        <v>1016</v>
      </c>
      <c r="L23" s="573">
        <v>746</v>
      </c>
      <c r="M23" s="106">
        <v>72.61</v>
      </c>
      <c r="N23" s="569" t="s">
        <v>1713</v>
      </c>
      <c r="O23" s="570" t="s">
        <v>1445</v>
      </c>
      <c r="P23" s="386"/>
      <c r="Q23" s="386"/>
      <c r="R23" s="386"/>
    </row>
    <row r="24" spans="2:18" ht="35.1" customHeight="1" x14ac:dyDescent="0.25">
      <c r="B24" s="70">
        <v>19</v>
      </c>
      <c r="C24" s="566">
        <v>182501700029</v>
      </c>
      <c r="D24" s="106" t="s">
        <v>2249</v>
      </c>
      <c r="E24" s="414" t="s">
        <v>2250</v>
      </c>
      <c r="F24" s="414">
        <v>9812241022</v>
      </c>
      <c r="G24" s="566">
        <v>459098067360</v>
      </c>
      <c r="H24" s="509">
        <v>1054</v>
      </c>
      <c r="I24" s="509">
        <v>707</v>
      </c>
      <c r="J24" s="509">
        <v>818</v>
      </c>
      <c r="K24" s="509" t="s">
        <v>282</v>
      </c>
      <c r="L24" s="509">
        <v>594</v>
      </c>
      <c r="M24" s="70">
        <v>67</v>
      </c>
      <c r="N24" s="569" t="s">
        <v>1713</v>
      </c>
      <c r="O24" s="386"/>
      <c r="P24" s="571" t="s">
        <v>1321</v>
      </c>
      <c r="Q24" s="386"/>
      <c r="R24" s="386"/>
    </row>
    <row r="25" spans="2:18" ht="35.1" customHeight="1" x14ac:dyDescent="0.25">
      <c r="B25" s="70">
        <v>20</v>
      </c>
      <c r="C25" s="566">
        <v>182501700032</v>
      </c>
      <c r="D25" s="106" t="s">
        <v>1832</v>
      </c>
      <c r="E25" s="414" t="s">
        <v>2251</v>
      </c>
      <c r="F25" s="414">
        <v>9882602945</v>
      </c>
      <c r="G25" s="566">
        <v>813670408670</v>
      </c>
      <c r="H25" s="509" t="s">
        <v>282</v>
      </c>
      <c r="I25" s="509" t="s">
        <v>282</v>
      </c>
      <c r="J25" s="509">
        <v>607</v>
      </c>
      <c r="K25" s="509" t="s">
        <v>282</v>
      </c>
      <c r="L25" s="509" t="s">
        <v>282</v>
      </c>
      <c r="M25" s="70"/>
      <c r="N25" s="569" t="s">
        <v>1713</v>
      </c>
      <c r="O25" s="386"/>
      <c r="P25" s="386"/>
      <c r="Q25" s="386"/>
      <c r="R25" s="567" t="s">
        <v>2219</v>
      </c>
    </row>
    <row r="26" spans="2:18" ht="35.1" customHeight="1" x14ac:dyDescent="0.25">
      <c r="B26" s="70">
        <v>21</v>
      </c>
      <c r="C26" s="566">
        <v>182501700033</v>
      </c>
      <c r="D26" s="106" t="s">
        <v>2252</v>
      </c>
      <c r="E26" s="414" t="s">
        <v>767</v>
      </c>
      <c r="F26" s="414">
        <v>8221817461</v>
      </c>
      <c r="G26" s="566">
        <v>842856831055</v>
      </c>
      <c r="H26" s="509">
        <v>960</v>
      </c>
      <c r="I26" s="509">
        <v>503</v>
      </c>
      <c r="J26" s="509">
        <v>622</v>
      </c>
      <c r="K26" s="509">
        <v>781</v>
      </c>
      <c r="L26" s="509" t="s">
        <v>282</v>
      </c>
      <c r="M26" s="70"/>
      <c r="N26" s="569" t="s">
        <v>1713</v>
      </c>
      <c r="O26" s="386"/>
      <c r="P26" s="571" t="s">
        <v>1321</v>
      </c>
      <c r="Q26" s="386"/>
      <c r="R26" s="386"/>
    </row>
    <row r="27" spans="2:18" ht="35.1" customHeight="1" x14ac:dyDescent="0.25">
      <c r="B27" s="70">
        <v>22</v>
      </c>
      <c r="C27" s="566">
        <v>182501700034</v>
      </c>
      <c r="D27" s="106" t="s">
        <v>2253</v>
      </c>
      <c r="E27" s="414" t="s">
        <v>2254</v>
      </c>
      <c r="F27" s="414">
        <v>9017939314</v>
      </c>
      <c r="G27" s="566">
        <v>9597187222486</v>
      </c>
      <c r="H27" s="509" t="s">
        <v>282</v>
      </c>
      <c r="I27" s="509" t="s">
        <v>282</v>
      </c>
      <c r="J27" s="509">
        <v>601</v>
      </c>
      <c r="K27" s="509" t="s">
        <v>282</v>
      </c>
      <c r="L27" s="509" t="s">
        <v>282</v>
      </c>
      <c r="M27" s="70"/>
      <c r="N27" s="386"/>
      <c r="O27" s="386"/>
      <c r="P27" s="386"/>
      <c r="Q27" s="386"/>
      <c r="R27" s="386"/>
    </row>
    <row r="28" spans="2:18" ht="35.1" customHeight="1" x14ac:dyDescent="0.25">
      <c r="B28" s="70">
        <v>23</v>
      </c>
      <c r="C28" s="566">
        <v>182501700036</v>
      </c>
      <c r="D28" s="106" t="s">
        <v>2255</v>
      </c>
      <c r="E28" s="414" t="s">
        <v>2256</v>
      </c>
      <c r="F28" s="414">
        <v>9816555494</v>
      </c>
      <c r="G28" s="566">
        <v>370156336187</v>
      </c>
      <c r="H28" s="509">
        <v>954</v>
      </c>
      <c r="I28" s="509" t="s">
        <v>282</v>
      </c>
      <c r="J28" s="509">
        <v>760</v>
      </c>
      <c r="K28" s="509" t="s">
        <v>282</v>
      </c>
      <c r="L28" s="509">
        <v>594</v>
      </c>
      <c r="M28" s="70">
        <v>62.7</v>
      </c>
      <c r="N28" s="569" t="s">
        <v>1713</v>
      </c>
      <c r="O28" s="386"/>
      <c r="P28" s="571" t="s">
        <v>1321</v>
      </c>
      <c r="Q28" s="386"/>
      <c r="R28" s="386"/>
    </row>
    <row r="29" spans="2:18" ht="35.1" customHeight="1" x14ac:dyDescent="0.25">
      <c r="B29" s="70">
        <v>24</v>
      </c>
      <c r="C29" s="566">
        <v>182501700039</v>
      </c>
      <c r="D29" s="106" t="s">
        <v>2257</v>
      </c>
      <c r="E29" s="575" t="s">
        <v>2258</v>
      </c>
      <c r="F29" s="575">
        <v>9896746918</v>
      </c>
      <c r="G29" s="566">
        <v>494180271959</v>
      </c>
      <c r="H29" s="576" t="s">
        <v>282</v>
      </c>
      <c r="I29" s="576" t="s">
        <v>282</v>
      </c>
      <c r="J29" s="576">
        <v>611</v>
      </c>
      <c r="K29" s="576" t="s">
        <v>282</v>
      </c>
      <c r="L29" s="576" t="s">
        <v>282</v>
      </c>
      <c r="M29" s="70"/>
      <c r="N29" s="386"/>
      <c r="O29" s="386"/>
      <c r="P29" s="386"/>
      <c r="Q29" s="386"/>
      <c r="R29" s="386"/>
    </row>
    <row r="30" spans="2:18" ht="35.1" customHeight="1" x14ac:dyDescent="0.25">
      <c r="B30" s="70">
        <v>25</v>
      </c>
      <c r="C30" s="566">
        <v>182501700040</v>
      </c>
      <c r="D30" s="106" t="s">
        <v>2259</v>
      </c>
      <c r="E30" s="414" t="s">
        <v>2260</v>
      </c>
      <c r="F30" s="414">
        <v>9996320554</v>
      </c>
      <c r="G30" s="566">
        <v>363313723238</v>
      </c>
      <c r="H30" s="509" t="s">
        <v>282</v>
      </c>
      <c r="I30" s="509" t="s">
        <v>282</v>
      </c>
      <c r="J30" s="509">
        <v>608</v>
      </c>
      <c r="K30" s="509" t="s">
        <v>282</v>
      </c>
      <c r="L30" s="509" t="s">
        <v>282</v>
      </c>
      <c r="M30" s="70"/>
      <c r="N30" s="386"/>
      <c r="O30" s="386"/>
      <c r="P30" s="386"/>
      <c r="Q30" s="386"/>
      <c r="R30" s="386"/>
    </row>
    <row r="31" spans="2:18" ht="35.1" customHeight="1" x14ac:dyDescent="0.25">
      <c r="B31" s="70">
        <v>26</v>
      </c>
      <c r="C31" s="566">
        <v>182501700042</v>
      </c>
      <c r="D31" s="106" t="s">
        <v>2261</v>
      </c>
      <c r="E31" s="414" t="s">
        <v>2262</v>
      </c>
      <c r="F31" s="414">
        <v>9882178766</v>
      </c>
      <c r="G31" s="566">
        <v>547781324454</v>
      </c>
      <c r="H31" s="509">
        <v>943</v>
      </c>
      <c r="I31" s="509" t="s">
        <v>282</v>
      </c>
      <c r="J31" s="509">
        <v>852</v>
      </c>
      <c r="K31" s="509">
        <v>920</v>
      </c>
      <c r="L31" s="509" t="s">
        <v>282</v>
      </c>
      <c r="M31" s="70">
        <v>65.91</v>
      </c>
      <c r="N31" s="569" t="s">
        <v>1713</v>
      </c>
      <c r="O31" s="386"/>
      <c r="P31" s="571" t="s">
        <v>1321</v>
      </c>
      <c r="Q31" s="386"/>
      <c r="R31" s="386"/>
    </row>
    <row r="32" spans="2:18" ht="35.1" customHeight="1" x14ac:dyDescent="0.25">
      <c r="B32" s="70">
        <v>27</v>
      </c>
      <c r="C32" s="566">
        <v>182501700044</v>
      </c>
      <c r="D32" s="106" t="s">
        <v>2263</v>
      </c>
      <c r="E32" s="414" t="s">
        <v>2264</v>
      </c>
      <c r="F32" s="414">
        <v>8708458941</v>
      </c>
      <c r="G32" s="566"/>
      <c r="H32" s="509">
        <v>1096</v>
      </c>
      <c r="I32" s="509">
        <v>697</v>
      </c>
      <c r="J32" s="509">
        <v>927</v>
      </c>
      <c r="K32" s="509">
        <v>1014</v>
      </c>
      <c r="L32" s="509">
        <v>759</v>
      </c>
      <c r="M32" s="106">
        <v>73.959999999999994</v>
      </c>
      <c r="N32" s="569" t="s">
        <v>1713</v>
      </c>
      <c r="O32" s="577"/>
      <c r="P32" s="386"/>
      <c r="Q32" s="386"/>
      <c r="R32" s="567" t="s">
        <v>2216</v>
      </c>
    </row>
    <row r="33" spans="2:18" ht="35.1" customHeight="1" x14ac:dyDescent="0.25">
      <c r="B33" s="70">
        <v>28</v>
      </c>
      <c r="C33" s="566">
        <v>182501700045</v>
      </c>
      <c r="D33" s="106" t="s">
        <v>2265</v>
      </c>
      <c r="E33" s="414" t="s">
        <v>240</v>
      </c>
      <c r="F33" s="414">
        <v>9518014562</v>
      </c>
      <c r="G33" s="566">
        <v>765963504648</v>
      </c>
      <c r="H33" s="509">
        <v>1012</v>
      </c>
      <c r="I33" s="509" t="s">
        <v>282</v>
      </c>
      <c r="J33" s="509">
        <v>694</v>
      </c>
      <c r="K33" s="509" t="s">
        <v>282</v>
      </c>
      <c r="L33" s="509" t="s">
        <v>282</v>
      </c>
      <c r="M33" s="70"/>
      <c r="N33" s="386"/>
      <c r="O33" s="386"/>
      <c r="P33" s="386"/>
      <c r="Q33" s="386"/>
      <c r="R33" s="386"/>
    </row>
    <row r="34" spans="2:18" ht="35.1" customHeight="1" x14ac:dyDescent="0.25">
      <c r="B34" s="70">
        <v>29</v>
      </c>
      <c r="C34" s="566">
        <v>182501700048</v>
      </c>
      <c r="D34" s="106" t="s">
        <v>2266</v>
      </c>
      <c r="E34" s="414" t="s">
        <v>441</v>
      </c>
      <c r="F34" s="414">
        <v>7018350564</v>
      </c>
      <c r="G34" s="566">
        <v>804324711315</v>
      </c>
      <c r="H34" s="509">
        <v>1019</v>
      </c>
      <c r="I34" s="509" t="s">
        <v>282</v>
      </c>
      <c r="J34" s="509">
        <v>649</v>
      </c>
      <c r="K34" s="509" t="s">
        <v>282</v>
      </c>
      <c r="L34" s="509" t="s">
        <v>282</v>
      </c>
      <c r="M34" s="70">
        <v>58.4</v>
      </c>
      <c r="N34" s="386"/>
      <c r="O34" s="386"/>
      <c r="P34" s="386"/>
      <c r="Q34" s="386"/>
      <c r="R34" s="386"/>
    </row>
    <row r="35" spans="2:18" ht="35.1" customHeight="1" x14ac:dyDescent="0.25">
      <c r="B35" s="70">
        <v>30</v>
      </c>
      <c r="C35" s="566">
        <v>182501700049</v>
      </c>
      <c r="D35" s="106" t="s">
        <v>2267</v>
      </c>
      <c r="E35" s="414" t="s">
        <v>441</v>
      </c>
      <c r="F35" s="414">
        <v>9988298859</v>
      </c>
      <c r="G35" s="566">
        <v>326055939771</v>
      </c>
      <c r="H35" s="509">
        <v>1062</v>
      </c>
      <c r="I35" s="509" t="s">
        <v>282</v>
      </c>
      <c r="J35" s="509">
        <v>676</v>
      </c>
      <c r="K35" s="509" t="s">
        <v>282</v>
      </c>
      <c r="L35" s="509">
        <v>595</v>
      </c>
      <c r="M35" s="70">
        <v>60.26</v>
      </c>
      <c r="N35" s="386"/>
      <c r="O35" s="386"/>
      <c r="P35" s="386"/>
      <c r="Q35" s="386"/>
      <c r="R35" s="386"/>
    </row>
    <row r="36" spans="2:18" ht="35.1" customHeight="1" x14ac:dyDescent="0.25">
      <c r="B36" s="70">
        <v>31</v>
      </c>
      <c r="C36" s="566">
        <v>182501700050</v>
      </c>
      <c r="D36" s="106" t="s">
        <v>2268</v>
      </c>
      <c r="E36" s="414" t="s">
        <v>2269</v>
      </c>
      <c r="F36" s="414">
        <v>8588916139</v>
      </c>
      <c r="G36" s="566">
        <v>424633929582</v>
      </c>
      <c r="H36" s="509">
        <v>1015</v>
      </c>
      <c r="I36" s="509">
        <v>612</v>
      </c>
      <c r="J36" s="509">
        <v>793</v>
      </c>
      <c r="K36" s="509" t="s">
        <v>282</v>
      </c>
      <c r="L36" s="509">
        <v>688</v>
      </c>
      <c r="M36" s="70">
        <v>65.989999999999995</v>
      </c>
      <c r="N36" s="569" t="s">
        <v>1713</v>
      </c>
      <c r="O36" s="386"/>
      <c r="P36" s="571" t="s">
        <v>1321</v>
      </c>
      <c r="Q36" s="386"/>
      <c r="R36" s="386"/>
    </row>
    <row r="37" spans="2:18" ht="53.25" customHeight="1" x14ac:dyDescent="0.25">
      <c r="B37" s="70">
        <v>32</v>
      </c>
      <c r="C37" s="566">
        <v>182501700056</v>
      </c>
      <c r="D37" s="106" t="s">
        <v>2270</v>
      </c>
      <c r="E37" s="414" t="s">
        <v>2057</v>
      </c>
      <c r="F37" s="414">
        <v>9034364350</v>
      </c>
      <c r="G37" s="566"/>
      <c r="H37" s="509">
        <v>1032</v>
      </c>
      <c r="I37" s="509">
        <v>642</v>
      </c>
      <c r="J37" s="509">
        <v>767</v>
      </c>
      <c r="K37" s="509">
        <v>836</v>
      </c>
      <c r="L37" s="509">
        <v>574</v>
      </c>
      <c r="M37" s="106">
        <v>63.39</v>
      </c>
      <c r="N37" s="569" t="s">
        <v>1713</v>
      </c>
      <c r="O37" s="386"/>
      <c r="P37" s="564"/>
      <c r="Q37" s="386"/>
      <c r="R37" s="567" t="s">
        <v>2219</v>
      </c>
    </row>
    <row r="38" spans="2:18" ht="48" customHeight="1" x14ac:dyDescent="0.25">
      <c r="B38" s="70">
        <v>33</v>
      </c>
      <c r="C38" s="566">
        <v>182501700057</v>
      </c>
      <c r="D38" s="106" t="s">
        <v>2271</v>
      </c>
      <c r="E38" s="414" t="s">
        <v>2272</v>
      </c>
      <c r="F38" s="414">
        <v>9034893008</v>
      </c>
      <c r="G38" s="566">
        <v>324813529945</v>
      </c>
      <c r="H38" s="509">
        <v>971</v>
      </c>
      <c r="I38" s="509" t="s">
        <v>282</v>
      </c>
      <c r="J38" s="509">
        <v>703</v>
      </c>
      <c r="K38" s="509" t="s">
        <v>282</v>
      </c>
      <c r="L38" s="509" t="s">
        <v>282</v>
      </c>
      <c r="M38" s="70"/>
      <c r="N38" s="569" t="s">
        <v>1713</v>
      </c>
      <c r="O38" s="386"/>
      <c r="P38" s="386"/>
      <c r="Q38" s="386"/>
      <c r="R38" s="567" t="s">
        <v>2273</v>
      </c>
    </row>
    <row r="39" spans="2:18" ht="35.1" customHeight="1" x14ac:dyDescent="0.25">
      <c r="B39" s="70">
        <v>34</v>
      </c>
      <c r="C39" s="566">
        <v>182501700060</v>
      </c>
      <c r="D39" s="106" t="s">
        <v>1830</v>
      </c>
      <c r="E39" s="414" t="s">
        <v>1635</v>
      </c>
      <c r="F39" s="414">
        <v>9888037555</v>
      </c>
      <c r="G39" s="566">
        <v>383368425786</v>
      </c>
      <c r="H39" s="509">
        <v>1050</v>
      </c>
      <c r="I39" s="509" t="s">
        <v>282</v>
      </c>
      <c r="J39" s="509">
        <v>787</v>
      </c>
      <c r="K39" s="509">
        <v>835</v>
      </c>
      <c r="L39" s="509" t="s">
        <v>282</v>
      </c>
      <c r="M39" s="70">
        <v>64.72</v>
      </c>
      <c r="N39" s="386"/>
      <c r="O39" s="386"/>
      <c r="P39" s="386"/>
      <c r="Q39" s="386"/>
      <c r="R39" s="386"/>
    </row>
    <row r="40" spans="2:18" ht="60.75" customHeight="1" x14ac:dyDescent="0.25">
      <c r="B40" s="70">
        <v>35</v>
      </c>
      <c r="C40" s="566">
        <v>182501700062</v>
      </c>
      <c r="D40" s="106" t="s">
        <v>1665</v>
      </c>
      <c r="E40" s="414" t="s">
        <v>1429</v>
      </c>
      <c r="F40" s="414">
        <v>8059797503</v>
      </c>
      <c r="G40" s="568" t="s">
        <v>2274</v>
      </c>
      <c r="H40" s="305">
        <v>1257</v>
      </c>
      <c r="I40" s="305">
        <v>930</v>
      </c>
      <c r="J40" s="305">
        <v>1037</v>
      </c>
      <c r="K40" s="305">
        <v>1139</v>
      </c>
      <c r="L40" s="305">
        <v>844</v>
      </c>
      <c r="M40" s="106">
        <v>85.71</v>
      </c>
      <c r="N40" s="569" t="s">
        <v>1713</v>
      </c>
      <c r="O40" s="386"/>
      <c r="P40" s="386"/>
      <c r="Q40" s="574" t="s">
        <v>2238</v>
      </c>
      <c r="R40" s="386"/>
    </row>
    <row r="41" spans="2:18" ht="35.1" customHeight="1" x14ac:dyDescent="0.25">
      <c r="B41" s="70">
        <v>36</v>
      </c>
      <c r="C41" s="566">
        <v>182501719001</v>
      </c>
      <c r="D41" s="106" t="s">
        <v>2275</v>
      </c>
      <c r="E41" s="414" t="s">
        <v>2276</v>
      </c>
      <c r="F41" s="414">
        <v>6392512252</v>
      </c>
      <c r="G41" s="566">
        <v>830447972676</v>
      </c>
      <c r="H41" s="578"/>
      <c r="I41" s="509">
        <v>617</v>
      </c>
      <c r="J41" s="509">
        <v>810</v>
      </c>
      <c r="K41" s="509" t="s">
        <v>282</v>
      </c>
      <c r="L41" s="509" t="s">
        <v>282</v>
      </c>
      <c r="M41" s="70">
        <v>62.47</v>
      </c>
      <c r="N41" s="386"/>
      <c r="O41" s="386"/>
      <c r="P41" s="386"/>
      <c r="Q41" s="386"/>
      <c r="R41" s="386"/>
    </row>
    <row r="42" spans="2:18" ht="35.1" customHeight="1" x14ac:dyDescent="0.25">
      <c r="B42" s="70">
        <v>37</v>
      </c>
      <c r="C42" s="566">
        <v>182501719002</v>
      </c>
      <c r="D42" s="106" t="s">
        <v>2277</v>
      </c>
      <c r="E42" s="414" t="s">
        <v>2278</v>
      </c>
      <c r="F42" s="414">
        <v>8199009569</v>
      </c>
      <c r="G42" s="568" t="s">
        <v>2279</v>
      </c>
      <c r="H42" s="578"/>
      <c r="I42" s="509">
        <v>740</v>
      </c>
      <c r="J42" s="509">
        <v>919</v>
      </c>
      <c r="K42" s="509">
        <v>957</v>
      </c>
      <c r="L42" s="509" t="s">
        <v>282</v>
      </c>
      <c r="M42" s="70">
        <v>71.41</v>
      </c>
      <c r="N42" s="569" t="s">
        <v>1713</v>
      </c>
      <c r="O42" s="570" t="s">
        <v>1445</v>
      </c>
      <c r="P42" s="386"/>
      <c r="Q42" s="386"/>
      <c r="R42" s="386"/>
    </row>
    <row r="43" spans="2:18" ht="35.1" customHeight="1" x14ac:dyDescent="0.25">
      <c r="B43" s="70">
        <v>38</v>
      </c>
      <c r="C43" s="566">
        <v>182501719003</v>
      </c>
      <c r="D43" s="106" t="s">
        <v>1389</v>
      </c>
      <c r="E43" s="414" t="s">
        <v>514</v>
      </c>
      <c r="F43" s="414">
        <v>9896965866</v>
      </c>
      <c r="G43" s="566">
        <v>887829526703</v>
      </c>
      <c r="H43" s="578"/>
      <c r="I43" s="509" t="s">
        <v>282</v>
      </c>
      <c r="J43" s="509">
        <v>660</v>
      </c>
      <c r="K43" s="509" t="s">
        <v>282</v>
      </c>
      <c r="L43" s="509" t="s">
        <v>282</v>
      </c>
      <c r="M43" s="70"/>
      <c r="N43" s="386"/>
      <c r="O43" s="386"/>
      <c r="P43" s="386"/>
      <c r="Q43" s="386"/>
      <c r="R43" s="386"/>
    </row>
    <row r="44" spans="2:18" ht="35.1" customHeight="1" x14ac:dyDescent="0.25">
      <c r="B44" s="70">
        <v>39</v>
      </c>
      <c r="C44" s="566">
        <v>182501719004</v>
      </c>
      <c r="D44" s="106" t="s">
        <v>295</v>
      </c>
      <c r="E44" s="414" t="s">
        <v>2280</v>
      </c>
      <c r="F44" s="414">
        <v>9850771374</v>
      </c>
      <c r="G44" s="566">
        <v>616636283832</v>
      </c>
      <c r="H44" s="578"/>
      <c r="I44" s="509">
        <v>661</v>
      </c>
      <c r="J44" s="509">
        <v>892</v>
      </c>
      <c r="K44" s="509" t="s">
        <v>282</v>
      </c>
      <c r="L44" s="509" t="s">
        <v>282</v>
      </c>
      <c r="M44" s="70">
        <v>67.08</v>
      </c>
      <c r="N44" s="386"/>
      <c r="O44" s="386"/>
      <c r="P44" s="386"/>
      <c r="Q44" s="386"/>
      <c r="R44" s="386"/>
    </row>
    <row r="45" spans="2:18" ht="35.1" customHeight="1" x14ac:dyDescent="0.25">
      <c r="B45" s="70">
        <v>40</v>
      </c>
      <c r="C45" s="566">
        <v>182501719005</v>
      </c>
      <c r="D45" s="106" t="s">
        <v>2281</v>
      </c>
      <c r="E45" s="414" t="s">
        <v>2282</v>
      </c>
      <c r="F45" s="414">
        <v>8295698682</v>
      </c>
      <c r="G45" s="568" t="s">
        <v>2283</v>
      </c>
      <c r="H45" s="578"/>
      <c r="I45" s="509">
        <v>592</v>
      </c>
      <c r="J45" s="509">
        <v>799</v>
      </c>
      <c r="K45" s="509">
        <v>891</v>
      </c>
      <c r="L45" s="509" t="s">
        <v>282</v>
      </c>
      <c r="M45" s="70">
        <v>61.86</v>
      </c>
      <c r="N45" s="569" t="s">
        <v>1713</v>
      </c>
      <c r="O45" s="570" t="s">
        <v>1445</v>
      </c>
      <c r="P45" s="386"/>
      <c r="Q45" s="386"/>
      <c r="R45" s="386"/>
    </row>
    <row r="46" spans="2:18" ht="35.1" customHeight="1" x14ac:dyDescent="0.25">
      <c r="B46" s="70">
        <v>41</v>
      </c>
      <c r="C46" s="566">
        <v>182501719006</v>
      </c>
      <c r="D46" s="106" t="s">
        <v>333</v>
      </c>
      <c r="E46" s="106" t="s">
        <v>2284</v>
      </c>
      <c r="F46" s="70">
        <v>9729990188</v>
      </c>
      <c r="G46" s="568" t="s">
        <v>2285</v>
      </c>
      <c r="H46" s="579"/>
      <c r="I46" s="305">
        <v>851</v>
      </c>
      <c r="J46" s="305">
        <v>971</v>
      </c>
      <c r="K46" s="305">
        <v>1057</v>
      </c>
      <c r="L46" s="305">
        <v>818</v>
      </c>
      <c r="M46" s="106">
        <v>80.81</v>
      </c>
      <c r="N46" s="569" t="s">
        <v>1713</v>
      </c>
      <c r="O46" s="570" t="s">
        <v>1445</v>
      </c>
      <c r="P46" s="386"/>
      <c r="Q46" s="386"/>
      <c r="R46" s="386"/>
    </row>
    <row r="47" spans="2:18" ht="49.5" customHeight="1" x14ac:dyDescent="0.25">
      <c r="B47" s="70">
        <v>42</v>
      </c>
      <c r="C47" s="566">
        <v>182501719007</v>
      </c>
      <c r="D47" s="106" t="s">
        <v>1724</v>
      </c>
      <c r="E47" s="106" t="s">
        <v>2286</v>
      </c>
      <c r="F47" s="70">
        <v>9996938018</v>
      </c>
      <c r="G47" s="568" t="s">
        <v>2287</v>
      </c>
      <c r="H47" s="579"/>
      <c r="I47" s="305">
        <v>815</v>
      </c>
      <c r="J47" s="305">
        <v>943</v>
      </c>
      <c r="K47" s="305">
        <v>1017</v>
      </c>
      <c r="L47" s="305">
        <v>733</v>
      </c>
      <c r="M47" s="106">
        <v>76.680000000000007</v>
      </c>
      <c r="N47" s="569" t="s">
        <v>1713</v>
      </c>
      <c r="O47" s="577"/>
      <c r="P47" s="386"/>
      <c r="Q47" s="386"/>
      <c r="R47" s="567" t="s">
        <v>2219</v>
      </c>
    </row>
    <row r="48" spans="2:18" ht="35.1" customHeight="1" x14ac:dyDescent="0.25">
      <c r="B48" s="70">
        <v>43</v>
      </c>
      <c r="C48" s="566">
        <v>182501719008</v>
      </c>
      <c r="D48" s="106" t="s">
        <v>2288</v>
      </c>
      <c r="E48" s="70" t="s">
        <v>828</v>
      </c>
      <c r="F48" s="70">
        <v>8168040190</v>
      </c>
      <c r="G48" s="566">
        <v>841032999330</v>
      </c>
      <c r="H48" s="578"/>
      <c r="I48" s="509" t="s">
        <v>282</v>
      </c>
      <c r="J48" s="509">
        <v>685</v>
      </c>
      <c r="K48" s="509">
        <v>809</v>
      </c>
      <c r="L48" s="509">
        <v>635</v>
      </c>
      <c r="M48" s="70">
        <v>59.32</v>
      </c>
      <c r="N48" s="386"/>
      <c r="O48" s="386"/>
      <c r="P48" s="386"/>
      <c r="Q48" s="386"/>
      <c r="R48" s="386"/>
    </row>
    <row r="49" spans="2:18" ht="35.1" customHeight="1" x14ac:dyDescent="0.25">
      <c r="B49" s="70">
        <v>44</v>
      </c>
      <c r="C49" s="566">
        <v>182501719009</v>
      </c>
      <c r="D49" s="106" t="s">
        <v>2289</v>
      </c>
      <c r="E49" s="414" t="s">
        <v>1460</v>
      </c>
      <c r="F49" s="414">
        <v>7876774100</v>
      </c>
      <c r="G49" s="568" t="s">
        <v>2290</v>
      </c>
      <c r="H49" s="578"/>
      <c r="I49" s="509">
        <v>839</v>
      </c>
      <c r="J49" s="509">
        <v>987</v>
      </c>
      <c r="K49" s="509">
        <v>1041</v>
      </c>
      <c r="L49" s="509">
        <v>791</v>
      </c>
      <c r="M49" s="106">
        <v>79.959999999999994</v>
      </c>
      <c r="N49" s="569" t="s">
        <v>1713</v>
      </c>
      <c r="O49" s="386"/>
      <c r="P49" s="571" t="s">
        <v>1321</v>
      </c>
      <c r="Q49" s="386"/>
      <c r="R49" s="567" t="s">
        <v>2291</v>
      </c>
    </row>
    <row r="50" spans="2:18" ht="35.1" customHeight="1" x14ac:dyDescent="0.25">
      <c r="B50" s="70">
        <v>45</v>
      </c>
      <c r="C50" s="566">
        <v>182501719010</v>
      </c>
      <c r="D50" s="106" t="s">
        <v>2292</v>
      </c>
      <c r="E50" s="70" t="s">
        <v>2293</v>
      </c>
      <c r="F50" s="70">
        <v>7027602130</v>
      </c>
      <c r="G50" s="566">
        <v>556922632593</v>
      </c>
      <c r="H50" s="578"/>
      <c r="I50" s="509" t="s">
        <v>282</v>
      </c>
      <c r="J50" s="509">
        <v>706</v>
      </c>
      <c r="K50" s="509" t="s">
        <v>282</v>
      </c>
      <c r="L50" s="509">
        <v>631</v>
      </c>
      <c r="M50" s="70"/>
      <c r="N50" s="386"/>
      <c r="O50" s="386"/>
      <c r="P50" s="386"/>
      <c r="Q50" s="386"/>
      <c r="R50" s="386"/>
    </row>
    <row r="51" spans="2:18" ht="35.1" customHeight="1" x14ac:dyDescent="0.25">
      <c r="B51" s="70">
        <v>46</v>
      </c>
      <c r="C51" s="566">
        <v>182501719011</v>
      </c>
      <c r="D51" s="106" t="s">
        <v>2294</v>
      </c>
      <c r="E51" s="106" t="s">
        <v>2295</v>
      </c>
      <c r="F51" s="70">
        <v>7018468582</v>
      </c>
      <c r="G51" s="568" t="s">
        <v>2296</v>
      </c>
      <c r="H51" s="579"/>
      <c r="I51" s="305">
        <v>917</v>
      </c>
      <c r="J51" s="305">
        <v>1037</v>
      </c>
      <c r="K51" s="305">
        <v>1055</v>
      </c>
      <c r="L51" s="305">
        <v>830</v>
      </c>
      <c r="M51" s="106">
        <v>83.91</v>
      </c>
      <c r="N51" s="569" t="s">
        <v>1713</v>
      </c>
      <c r="O51" s="577"/>
      <c r="P51" s="386"/>
      <c r="Q51" s="386"/>
      <c r="R51" s="567" t="s">
        <v>2223</v>
      </c>
    </row>
    <row r="52" spans="2:18" ht="35.1" customHeight="1" x14ac:dyDescent="0.25">
      <c r="B52" s="70">
        <v>47</v>
      </c>
      <c r="C52" s="566">
        <v>182501719012</v>
      </c>
      <c r="D52" s="106" t="s">
        <v>2297</v>
      </c>
      <c r="E52" s="70" t="s">
        <v>1441</v>
      </c>
      <c r="F52" s="70">
        <v>8569946515</v>
      </c>
      <c r="G52" s="566">
        <v>277988878016</v>
      </c>
      <c r="H52" s="578"/>
      <c r="I52" s="509" t="s">
        <v>282</v>
      </c>
      <c r="J52" s="509">
        <v>648</v>
      </c>
      <c r="K52" s="509">
        <v>821</v>
      </c>
      <c r="L52" s="509" t="s">
        <v>282</v>
      </c>
      <c r="M52" s="70"/>
      <c r="N52" s="386"/>
      <c r="O52" s="386"/>
      <c r="P52" s="386"/>
      <c r="Q52" s="386"/>
      <c r="R52" s="386"/>
    </row>
    <row r="53" spans="2:18" ht="55.5" customHeight="1" x14ac:dyDescent="0.25">
      <c r="B53" s="70">
        <v>48</v>
      </c>
      <c r="C53" s="566">
        <v>182501719013</v>
      </c>
      <c r="D53" s="106" t="s">
        <v>2298</v>
      </c>
      <c r="E53" s="70" t="s">
        <v>2299</v>
      </c>
      <c r="F53" s="70">
        <v>7082606861</v>
      </c>
      <c r="G53" s="568" t="s">
        <v>2300</v>
      </c>
      <c r="H53" s="578"/>
      <c r="I53" s="509">
        <v>817</v>
      </c>
      <c r="J53" s="509">
        <v>965</v>
      </c>
      <c r="K53" s="509">
        <v>1046</v>
      </c>
      <c r="L53" s="509">
        <v>788</v>
      </c>
      <c r="M53" s="106">
        <v>79.040000000000006</v>
      </c>
      <c r="N53" s="569" t="s">
        <v>1713</v>
      </c>
      <c r="O53" s="577"/>
      <c r="P53" s="386"/>
      <c r="Q53" s="386"/>
      <c r="R53" s="567" t="s">
        <v>2291</v>
      </c>
    </row>
    <row r="54" spans="2:18" ht="51.75" customHeight="1" x14ac:dyDescent="0.25">
      <c r="B54" s="70">
        <v>49</v>
      </c>
      <c r="C54" s="566">
        <v>182501719014</v>
      </c>
      <c r="D54" s="106" t="s">
        <v>2301</v>
      </c>
      <c r="E54" s="414" t="s">
        <v>2302</v>
      </c>
      <c r="F54" s="414">
        <v>8930149416</v>
      </c>
      <c r="G54" s="568" t="s">
        <v>2303</v>
      </c>
      <c r="H54" s="578"/>
      <c r="I54" s="509">
        <v>781</v>
      </c>
      <c r="J54" s="509">
        <v>943</v>
      </c>
      <c r="K54" s="509">
        <v>1033</v>
      </c>
      <c r="L54" s="509">
        <v>710</v>
      </c>
      <c r="M54" s="106">
        <v>75.78</v>
      </c>
      <c r="N54" s="569" t="s">
        <v>1713</v>
      </c>
      <c r="O54" s="577"/>
      <c r="P54" s="386"/>
      <c r="Q54" s="386"/>
      <c r="R54" s="567" t="s">
        <v>2304</v>
      </c>
    </row>
    <row r="55" spans="2:18" ht="64.5" customHeight="1" x14ac:dyDescent="0.25">
      <c r="B55" s="70">
        <v>50</v>
      </c>
      <c r="C55" s="566">
        <v>182501719015</v>
      </c>
      <c r="D55" s="106" t="s">
        <v>1634</v>
      </c>
      <c r="E55" s="70" t="s">
        <v>2305</v>
      </c>
      <c r="F55" s="70">
        <v>8689082281</v>
      </c>
      <c r="G55" s="568" t="s">
        <v>2306</v>
      </c>
      <c r="H55" s="578"/>
      <c r="I55" s="509">
        <v>789</v>
      </c>
      <c r="J55" s="509">
        <v>946</v>
      </c>
      <c r="K55" s="509">
        <v>982</v>
      </c>
      <c r="L55" s="509">
        <v>698</v>
      </c>
      <c r="M55" s="106">
        <v>74.64</v>
      </c>
      <c r="N55" s="569" t="s">
        <v>1713</v>
      </c>
      <c r="O55" s="386"/>
      <c r="P55" s="386"/>
      <c r="Q55" s="574" t="s">
        <v>2307</v>
      </c>
      <c r="R55" s="386"/>
    </row>
    <row r="56" spans="2:18" ht="35.1" customHeight="1" x14ac:dyDescent="0.25">
      <c r="B56" s="70">
        <v>51</v>
      </c>
      <c r="C56" s="566">
        <v>182501719016</v>
      </c>
      <c r="D56" s="106" t="s">
        <v>141</v>
      </c>
      <c r="E56" s="70" t="s">
        <v>2308</v>
      </c>
      <c r="F56" s="70">
        <v>8894458998</v>
      </c>
      <c r="G56" s="566"/>
      <c r="H56" s="578"/>
      <c r="I56" s="509" t="s">
        <v>282</v>
      </c>
      <c r="J56" s="509">
        <v>607</v>
      </c>
      <c r="K56" s="509" t="s">
        <v>282</v>
      </c>
      <c r="L56" s="509" t="s">
        <v>282</v>
      </c>
      <c r="M56" s="70"/>
      <c r="N56" s="386"/>
      <c r="O56" s="386"/>
      <c r="P56" s="386"/>
      <c r="Q56" s="386"/>
      <c r="R56" s="386"/>
    </row>
    <row r="57" spans="2:18" ht="48" customHeight="1" x14ac:dyDescent="0.25">
      <c r="B57" s="70">
        <v>52</v>
      </c>
      <c r="C57" s="566">
        <v>182501719017</v>
      </c>
      <c r="D57" s="106" t="s">
        <v>1757</v>
      </c>
      <c r="E57" s="70" t="s">
        <v>2309</v>
      </c>
      <c r="F57" s="70">
        <v>9815187212</v>
      </c>
      <c r="G57" s="566"/>
      <c r="H57" s="578"/>
      <c r="I57" s="509" t="s">
        <v>282</v>
      </c>
      <c r="J57" s="509">
        <v>801</v>
      </c>
      <c r="K57" s="509">
        <v>889</v>
      </c>
      <c r="L57" s="509" t="s">
        <v>282</v>
      </c>
      <c r="M57" s="106">
        <v>64.66</v>
      </c>
      <c r="N57" s="569" t="s">
        <v>1713</v>
      </c>
      <c r="O57" s="386"/>
      <c r="P57" s="386"/>
      <c r="Q57" s="386"/>
      <c r="R57" s="567" t="s">
        <v>2219</v>
      </c>
    </row>
  </sheetData>
  <autoFilter ref="B4:R57"/>
  <mergeCells count="1">
    <mergeCell ref="B2:Q2"/>
  </mergeCells>
  <pageMargins left="0.70866141732283472" right="0.70866141732283472" top="0.43" bottom="0.43" header="0.31496062992125984" footer="0.31496062992125984"/>
  <pageSetup paperSize="9" scale="50" orientation="landscape" r:id="rId1"/>
  <colBreaks count="1" manualBreakCount="1">
    <brk id="18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8"/>
  <sheetViews>
    <sheetView topLeftCell="B1" zoomScaleNormal="100" workbookViewId="0">
      <selection activeCell="B2" sqref="B2:R2"/>
    </sheetView>
  </sheetViews>
  <sheetFormatPr defaultRowHeight="15" x14ac:dyDescent="0.25"/>
  <cols>
    <col min="3" max="3" width="14" customWidth="1"/>
    <col min="4" max="4" width="17.85546875" customWidth="1"/>
    <col min="5" max="5" width="16.140625" customWidth="1"/>
    <col min="6" max="6" width="12.42578125" customWidth="1"/>
    <col min="7" max="7" width="15.5703125" customWidth="1"/>
    <col min="14" max="14" width="10.5703125" customWidth="1"/>
    <col min="17" max="17" width="24.7109375" style="267" customWidth="1"/>
  </cols>
  <sheetData>
    <row r="2" spans="2:18" ht="85.5" customHeight="1" x14ac:dyDescent="0.25">
      <c r="B2" s="331" t="s">
        <v>2054</v>
      </c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</row>
    <row r="4" spans="2:18" ht="51.75" thickBot="1" x14ac:dyDescent="0.3">
      <c r="B4" s="333" t="s">
        <v>1</v>
      </c>
      <c r="C4" s="333" t="s">
        <v>1882</v>
      </c>
      <c r="D4" s="333" t="s">
        <v>4</v>
      </c>
      <c r="E4" s="333" t="s">
        <v>5</v>
      </c>
      <c r="F4" s="333" t="s">
        <v>7</v>
      </c>
      <c r="G4" s="333" t="s">
        <v>8</v>
      </c>
      <c r="H4" s="333" t="s">
        <v>1313</v>
      </c>
      <c r="I4" s="333" t="s">
        <v>1314</v>
      </c>
      <c r="J4" s="333" t="s">
        <v>1315</v>
      </c>
      <c r="K4" s="333" t="s">
        <v>1316</v>
      </c>
      <c r="L4" s="333" t="s">
        <v>1317</v>
      </c>
      <c r="M4" s="333" t="s">
        <v>1318</v>
      </c>
      <c r="N4" s="333" t="s">
        <v>1319</v>
      </c>
      <c r="O4" s="334" t="s">
        <v>1320</v>
      </c>
      <c r="P4" s="334" t="s">
        <v>1321</v>
      </c>
      <c r="Q4" s="334" t="s">
        <v>1422</v>
      </c>
      <c r="R4" s="334" t="s">
        <v>1423</v>
      </c>
    </row>
    <row r="5" spans="2:18" ht="37.5" customHeight="1" thickBot="1" x14ac:dyDescent="0.3">
      <c r="B5" s="393" t="s">
        <v>1324</v>
      </c>
      <c r="C5" s="365">
        <v>41</v>
      </c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446">
        <v>22</v>
      </c>
      <c r="O5" s="369">
        <v>8</v>
      </c>
      <c r="P5" s="370">
        <v>0</v>
      </c>
      <c r="Q5" s="395">
        <v>13</v>
      </c>
      <c r="R5" s="515">
        <v>1</v>
      </c>
    </row>
    <row r="6" spans="2:18" ht="35.1" customHeight="1" x14ac:dyDescent="0.25">
      <c r="B6" s="516">
        <v>1</v>
      </c>
      <c r="C6" s="517" t="s">
        <v>2055</v>
      </c>
      <c r="D6" s="518" t="s">
        <v>2056</v>
      </c>
      <c r="E6" s="519" t="s">
        <v>2057</v>
      </c>
      <c r="F6" s="520">
        <v>8607692844</v>
      </c>
      <c r="G6" s="521" t="s">
        <v>2058</v>
      </c>
      <c r="H6" s="516">
        <v>973</v>
      </c>
      <c r="I6" s="516" t="s">
        <v>282</v>
      </c>
      <c r="J6" s="516">
        <v>558</v>
      </c>
      <c r="K6" s="516" t="s">
        <v>282</v>
      </c>
      <c r="L6" s="516">
        <v>465</v>
      </c>
      <c r="M6" s="522"/>
      <c r="N6" s="523"/>
      <c r="O6" s="523"/>
      <c r="P6" s="523"/>
      <c r="Q6" s="523"/>
      <c r="R6" s="523"/>
    </row>
    <row r="7" spans="2:18" ht="42" customHeight="1" x14ac:dyDescent="0.25">
      <c r="B7" s="11">
        <v>2</v>
      </c>
      <c r="C7" s="524" t="s">
        <v>2059</v>
      </c>
      <c r="D7" s="525" t="s">
        <v>2060</v>
      </c>
      <c r="E7" s="526" t="s">
        <v>2061</v>
      </c>
      <c r="F7" s="527">
        <v>9459200160</v>
      </c>
      <c r="G7" s="528" t="s">
        <v>2062</v>
      </c>
      <c r="H7" s="11">
        <v>1041</v>
      </c>
      <c r="I7" s="11">
        <v>515</v>
      </c>
      <c r="J7" s="11">
        <v>630</v>
      </c>
      <c r="K7" s="11">
        <v>752</v>
      </c>
      <c r="L7" s="11">
        <v>542</v>
      </c>
      <c r="M7" s="529">
        <v>60.52</v>
      </c>
      <c r="N7" s="530" t="s">
        <v>1713</v>
      </c>
      <c r="O7" s="17"/>
      <c r="P7" s="17"/>
      <c r="Q7" s="531" t="s">
        <v>2063</v>
      </c>
      <c r="R7" s="17"/>
    </row>
    <row r="8" spans="2:18" ht="35.1" customHeight="1" x14ac:dyDescent="0.25">
      <c r="B8" s="11">
        <v>3</v>
      </c>
      <c r="C8" s="532" t="s">
        <v>2064</v>
      </c>
      <c r="D8" s="533" t="s">
        <v>2065</v>
      </c>
      <c r="E8" s="534" t="s">
        <v>1087</v>
      </c>
      <c r="F8" s="527">
        <v>9896607548</v>
      </c>
      <c r="G8" s="535" t="s">
        <v>2066</v>
      </c>
      <c r="H8" s="11">
        <v>989</v>
      </c>
      <c r="I8" s="11">
        <v>524</v>
      </c>
      <c r="J8" s="11">
        <v>570</v>
      </c>
      <c r="K8" s="11" t="s">
        <v>282</v>
      </c>
      <c r="L8" s="11">
        <v>500</v>
      </c>
      <c r="M8" s="536">
        <v>56.17</v>
      </c>
      <c r="N8" s="17"/>
      <c r="O8" s="17"/>
      <c r="P8" s="17"/>
      <c r="Q8" s="17"/>
      <c r="R8" s="17"/>
    </row>
    <row r="9" spans="2:18" ht="35.1" customHeight="1" x14ac:dyDescent="0.25">
      <c r="B9" s="11">
        <v>4</v>
      </c>
      <c r="C9" s="537" t="s">
        <v>2067</v>
      </c>
      <c r="D9" s="533" t="s">
        <v>2068</v>
      </c>
      <c r="E9" s="526" t="s">
        <v>2069</v>
      </c>
      <c r="F9" s="527">
        <v>8307481675</v>
      </c>
      <c r="G9" s="538" t="s">
        <v>2070</v>
      </c>
      <c r="H9" s="11">
        <v>961</v>
      </c>
      <c r="I9" s="11" t="s">
        <v>282</v>
      </c>
      <c r="J9" s="11">
        <v>576</v>
      </c>
      <c r="K9" s="11" t="s">
        <v>282</v>
      </c>
      <c r="L9" s="11">
        <v>512</v>
      </c>
      <c r="M9" s="529">
        <v>59.17</v>
      </c>
      <c r="N9" s="17"/>
      <c r="O9" s="17"/>
      <c r="P9" s="17"/>
      <c r="Q9" s="17"/>
      <c r="R9" s="17"/>
    </row>
    <row r="10" spans="2:18" ht="35.1" customHeight="1" x14ac:dyDescent="0.25">
      <c r="B10" s="11">
        <v>5</v>
      </c>
      <c r="C10" s="532" t="s">
        <v>2071</v>
      </c>
      <c r="D10" s="525" t="s">
        <v>2072</v>
      </c>
      <c r="E10" s="526" t="s">
        <v>231</v>
      </c>
      <c r="F10" s="527">
        <v>9882819705</v>
      </c>
      <c r="G10" s="538" t="s">
        <v>2073</v>
      </c>
      <c r="H10" s="11">
        <v>916</v>
      </c>
      <c r="I10" s="11">
        <v>496</v>
      </c>
      <c r="J10" s="11">
        <v>514</v>
      </c>
      <c r="K10" s="11">
        <v>620</v>
      </c>
      <c r="L10" s="11">
        <v>474</v>
      </c>
      <c r="M10" s="536"/>
      <c r="N10" s="530" t="s">
        <v>1713</v>
      </c>
      <c r="O10" s="539" t="s">
        <v>1329</v>
      </c>
      <c r="P10" s="17"/>
      <c r="Q10" s="17"/>
      <c r="R10" s="17"/>
    </row>
    <row r="11" spans="2:18" ht="35.1" customHeight="1" x14ac:dyDescent="0.25">
      <c r="B11" s="11">
        <v>6</v>
      </c>
      <c r="C11" s="532" t="s">
        <v>2074</v>
      </c>
      <c r="D11" s="525" t="s">
        <v>2072</v>
      </c>
      <c r="E11" s="526" t="s">
        <v>320</v>
      </c>
      <c r="F11" s="527">
        <v>9896836844</v>
      </c>
      <c r="G11" s="535" t="s">
        <v>2075</v>
      </c>
      <c r="H11" s="11">
        <v>971</v>
      </c>
      <c r="I11" s="11" t="s">
        <v>282</v>
      </c>
      <c r="J11" s="11">
        <v>543</v>
      </c>
      <c r="K11" s="11" t="s">
        <v>282</v>
      </c>
      <c r="L11" s="11">
        <v>457</v>
      </c>
      <c r="M11" s="529"/>
      <c r="N11" s="17"/>
      <c r="O11" s="17"/>
      <c r="P11" s="17"/>
      <c r="Q11" s="17"/>
      <c r="R11" s="17"/>
    </row>
    <row r="12" spans="2:18" ht="43.5" customHeight="1" x14ac:dyDescent="0.25">
      <c r="B12" s="11">
        <v>7</v>
      </c>
      <c r="C12" s="524" t="s">
        <v>2076</v>
      </c>
      <c r="D12" s="525" t="s">
        <v>2077</v>
      </c>
      <c r="E12" s="526" t="s">
        <v>178</v>
      </c>
      <c r="F12" s="527">
        <v>9882416006</v>
      </c>
      <c r="G12" s="535" t="s">
        <v>2078</v>
      </c>
      <c r="H12" s="11">
        <v>952</v>
      </c>
      <c r="I12" s="11">
        <v>584</v>
      </c>
      <c r="J12" s="11">
        <v>642</v>
      </c>
      <c r="K12" s="11">
        <v>786</v>
      </c>
      <c r="L12" s="11">
        <v>585</v>
      </c>
      <c r="M12" s="536">
        <v>61.72</v>
      </c>
      <c r="N12" s="530" t="s">
        <v>1713</v>
      </c>
      <c r="O12" s="17"/>
      <c r="P12" s="17"/>
      <c r="Q12" s="531" t="s">
        <v>2079</v>
      </c>
      <c r="R12" s="17"/>
    </row>
    <row r="13" spans="2:18" ht="35.1" customHeight="1" x14ac:dyDescent="0.25">
      <c r="B13" s="11">
        <v>8</v>
      </c>
      <c r="C13" s="532" t="s">
        <v>2080</v>
      </c>
      <c r="D13" s="525" t="s">
        <v>2081</v>
      </c>
      <c r="E13" s="534" t="s">
        <v>2082</v>
      </c>
      <c r="F13" s="527">
        <v>9992794591</v>
      </c>
      <c r="G13" s="535" t="s">
        <v>2083</v>
      </c>
      <c r="H13" s="11">
        <v>922</v>
      </c>
      <c r="I13" s="11" t="s">
        <v>282</v>
      </c>
      <c r="J13" s="11">
        <v>605</v>
      </c>
      <c r="K13" s="11">
        <v>718</v>
      </c>
      <c r="L13" s="11">
        <v>473</v>
      </c>
      <c r="M13" s="529">
        <v>57.18</v>
      </c>
      <c r="N13" s="17"/>
      <c r="O13" s="17"/>
      <c r="P13" s="17"/>
      <c r="Q13" s="17"/>
      <c r="R13" s="17"/>
    </row>
    <row r="14" spans="2:18" ht="35.1" customHeight="1" x14ac:dyDescent="0.25">
      <c r="B14" s="11">
        <v>9</v>
      </c>
      <c r="C14" s="532" t="s">
        <v>2084</v>
      </c>
      <c r="D14" s="540" t="s">
        <v>2085</v>
      </c>
      <c r="E14" s="526" t="s">
        <v>1457</v>
      </c>
      <c r="F14" s="527">
        <v>8607994755</v>
      </c>
      <c r="G14" s="535" t="s">
        <v>2086</v>
      </c>
      <c r="H14" s="11">
        <v>974</v>
      </c>
      <c r="I14" s="11" t="s">
        <v>282</v>
      </c>
      <c r="J14" s="11">
        <v>553</v>
      </c>
      <c r="K14" s="11" t="s">
        <v>282</v>
      </c>
      <c r="L14" s="11">
        <v>518</v>
      </c>
      <c r="M14" s="536">
        <v>56.23</v>
      </c>
      <c r="N14" s="17"/>
      <c r="O14" s="17"/>
      <c r="P14" s="17"/>
      <c r="Q14" s="17"/>
      <c r="R14" s="17"/>
    </row>
    <row r="15" spans="2:18" ht="43.5" customHeight="1" x14ac:dyDescent="0.25">
      <c r="B15" s="11">
        <v>10</v>
      </c>
      <c r="C15" s="524" t="s">
        <v>2087</v>
      </c>
      <c r="D15" s="525" t="s">
        <v>2088</v>
      </c>
      <c r="E15" s="541" t="s">
        <v>1530</v>
      </c>
      <c r="F15" s="527">
        <v>9625969129</v>
      </c>
      <c r="G15" s="535" t="s">
        <v>2089</v>
      </c>
      <c r="H15" s="11">
        <v>1021</v>
      </c>
      <c r="I15" s="11">
        <v>628</v>
      </c>
      <c r="J15" s="11">
        <v>734</v>
      </c>
      <c r="K15" s="11">
        <v>891</v>
      </c>
      <c r="L15" s="11">
        <v>632</v>
      </c>
      <c r="M15" s="529">
        <v>67.930000000000007</v>
      </c>
      <c r="N15" s="530" t="s">
        <v>1713</v>
      </c>
      <c r="O15" s="17"/>
      <c r="P15" s="17"/>
      <c r="Q15" s="531" t="s">
        <v>2090</v>
      </c>
      <c r="R15" s="17"/>
    </row>
    <row r="16" spans="2:18" ht="42" customHeight="1" x14ac:dyDescent="0.25">
      <c r="B16" s="11">
        <v>11</v>
      </c>
      <c r="C16" s="524" t="s">
        <v>2091</v>
      </c>
      <c r="D16" s="525" t="s">
        <v>2092</v>
      </c>
      <c r="E16" s="526" t="s">
        <v>2093</v>
      </c>
      <c r="F16" s="527">
        <v>8708323303</v>
      </c>
      <c r="G16" s="535" t="s">
        <v>2094</v>
      </c>
      <c r="H16" s="11">
        <v>960</v>
      </c>
      <c r="I16" s="11">
        <v>599</v>
      </c>
      <c r="J16" s="11">
        <v>692</v>
      </c>
      <c r="K16" s="11">
        <v>817</v>
      </c>
      <c r="L16" s="11">
        <v>598</v>
      </c>
      <c r="M16" s="536">
        <v>63.76</v>
      </c>
      <c r="N16" s="530" t="s">
        <v>1713</v>
      </c>
      <c r="O16" s="542"/>
      <c r="P16" s="17"/>
      <c r="Q16" s="531" t="s">
        <v>2063</v>
      </c>
      <c r="R16" s="17"/>
    </row>
    <row r="17" spans="2:18" ht="42" customHeight="1" x14ac:dyDescent="0.25">
      <c r="B17" s="11">
        <v>12</v>
      </c>
      <c r="C17" s="524" t="s">
        <v>2095</v>
      </c>
      <c r="D17" s="525" t="s">
        <v>2096</v>
      </c>
      <c r="E17" s="526" t="s">
        <v>220</v>
      </c>
      <c r="F17" s="527">
        <v>9729379363</v>
      </c>
      <c r="G17" s="535" t="s">
        <v>2097</v>
      </c>
      <c r="H17" s="11">
        <v>1018</v>
      </c>
      <c r="I17" s="11">
        <v>743</v>
      </c>
      <c r="J17" s="11">
        <v>773</v>
      </c>
      <c r="K17" s="11">
        <v>961</v>
      </c>
      <c r="L17" s="11">
        <v>633</v>
      </c>
      <c r="M17" s="529">
        <v>71.790000000000006</v>
      </c>
      <c r="N17" s="530" t="s">
        <v>1713</v>
      </c>
      <c r="O17" s="17"/>
      <c r="P17" s="17"/>
      <c r="Q17" s="531" t="s">
        <v>2063</v>
      </c>
      <c r="R17" s="17"/>
    </row>
    <row r="18" spans="2:18" ht="35.1" customHeight="1" x14ac:dyDescent="0.25">
      <c r="B18" s="11">
        <v>13</v>
      </c>
      <c r="C18" s="537" t="s">
        <v>2098</v>
      </c>
      <c r="D18" s="543" t="s">
        <v>2099</v>
      </c>
      <c r="E18" s="534" t="s">
        <v>2100</v>
      </c>
      <c r="F18" s="544">
        <v>8679279291</v>
      </c>
      <c r="G18" s="535" t="s">
        <v>2101</v>
      </c>
      <c r="H18" s="11">
        <v>943</v>
      </c>
      <c r="I18" s="11" t="s">
        <v>282</v>
      </c>
      <c r="J18" s="11">
        <v>512</v>
      </c>
      <c r="K18" s="11" t="s">
        <v>282</v>
      </c>
      <c r="L18" s="11" t="s">
        <v>282</v>
      </c>
      <c r="M18" s="536"/>
      <c r="N18" s="17"/>
      <c r="O18" s="17"/>
      <c r="P18" s="17"/>
      <c r="Q18" s="17"/>
      <c r="R18" s="17"/>
    </row>
    <row r="19" spans="2:18" ht="35.1" customHeight="1" x14ac:dyDescent="0.25">
      <c r="B19" s="11">
        <v>14</v>
      </c>
      <c r="C19" s="532" t="s">
        <v>2102</v>
      </c>
      <c r="D19" s="525" t="s">
        <v>2103</v>
      </c>
      <c r="E19" s="526" t="s">
        <v>420</v>
      </c>
      <c r="F19" s="527">
        <v>8295380884</v>
      </c>
      <c r="G19" s="535" t="s">
        <v>2104</v>
      </c>
      <c r="H19" s="11" t="s">
        <v>282</v>
      </c>
      <c r="I19" s="11" t="s">
        <v>282</v>
      </c>
      <c r="J19" s="11">
        <v>543</v>
      </c>
      <c r="K19" s="11" t="s">
        <v>282</v>
      </c>
      <c r="L19" s="11">
        <v>0</v>
      </c>
      <c r="M19" s="529"/>
      <c r="N19" s="17"/>
      <c r="O19" s="17"/>
      <c r="P19" s="17"/>
      <c r="Q19" s="17"/>
      <c r="R19" s="17"/>
    </row>
    <row r="20" spans="2:18" ht="35.1" customHeight="1" x14ac:dyDescent="0.25">
      <c r="B20" s="11">
        <v>15</v>
      </c>
      <c r="C20" s="532" t="s">
        <v>2105</v>
      </c>
      <c r="D20" s="525" t="s">
        <v>2106</v>
      </c>
      <c r="E20" s="534" t="s">
        <v>2107</v>
      </c>
      <c r="F20" s="527">
        <v>8628044465</v>
      </c>
      <c r="G20" s="535" t="s">
        <v>2108</v>
      </c>
      <c r="H20" s="11">
        <v>873</v>
      </c>
      <c r="I20" s="11" t="s">
        <v>282</v>
      </c>
      <c r="J20" s="11">
        <v>530</v>
      </c>
      <c r="K20" s="11">
        <v>670</v>
      </c>
      <c r="L20" s="11" t="s">
        <v>282</v>
      </c>
      <c r="M20" s="536">
        <v>52.73</v>
      </c>
      <c r="N20" s="17"/>
      <c r="O20" s="17"/>
      <c r="P20" s="17"/>
      <c r="Q20" s="17"/>
      <c r="R20" s="17"/>
    </row>
    <row r="21" spans="2:18" ht="53.25" customHeight="1" x14ac:dyDescent="0.25">
      <c r="B21" s="11">
        <v>16</v>
      </c>
      <c r="C21" s="524" t="s">
        <v>2109</v>
      </c>
      <c r="D21" s="525" t="s">
        <v>2110</v>
      </c>
      <c r="E21" s="526" t="s">
        <v>1943</v>
      </c>
      <c r="F21" s="527">
        <v>7404420837</v>
      </c>
      <c r="G21" s="535" t="s">
        <v>2111</v>
      </c>
      <c r="H21" s="11">
        <v>1237</v>
      </c>
      <c r="I21" s="11">
        <v>821</v>
      </c>
      <c r="J21" s="11">
        <v>874</v>
      </c>
      <c r="K21" s="11">
        <v>1032</v>
      </c>
      <c r="L21" s="11">
        <v>712</v>
      </c>
      <c r="M21" s="529">
        <v>81.319999999999993</v>
      </c>
      <c r="N21" s="530" t="s">
        <v>1713</v>
      </c>
      <c r="O21" s="17"/>
      <c r="P21" s="17"/>
      <c r="Q21" s="531" t="s">
        <v>2090</v>
      </c>
      <c r="R21" s="17"/>
    </row>
    <row r="22" spans="2:18" ht="35.1" customHeight="1" x14ac:dyDescent="0.25">
      <c r="B22" s="11">
        <v>17</v>
      </c>
      <c r="C22" s="537" t="s">
        <v>2112</v>
      </c>
      <c r="D22" s="540" t="s">
        <v>2113</v>
      </c>
      <c r="E22" s="534" t="s">
        <v>2114</v>
      </c>
      <c r="F22" s="527">
        <v>7015018365</v>
      </c>
      <c r="G22" s="535" t="s">
        <v>2115</v>
      </c>
      <c r="H22" s="11">
        <v>967</v>
      </c>
      <c r="I22" s="11" t="s">
        <v>282</v>
      </c>
      <c r="J22" s="11">
        <v>529</v>
      </c>
      <c r="K22" s="11">
        <v>671</v>
      </c>
      <c r="L22" s="11">
        <v>489</v>
      </c>
      <c r="M22" s="536"/>
      <c r="N22" s="17"/>
      <c r="O22" s="17"/>
      <c r="P22" s="17"/>
      <c r="Q22" s="17"/>
      <c r="R22" s="17"/>
    </row>
    <row r="23" spans="2:18" ht="35.1" customHeight="1" x14ac:dyDescent="0.25">
      <c r="B23" s="11">
        <v>18</v>
      </c>
      <c r="C23" s="532" t="s">
        <v>2116</v>
      </c>
      <c r="D23" s="525" t="s">
        <v>2117</v>
      </c>
      <c r="E23" s="526" t="s">
        <v>2118</v>
      </c>
      <c r="F23" s="527">
        <v>8679757919</v>
      </c>
      <c r="G23" s="535" t="s">
        <v>2119</v>
      </c>
      <c r="H23" s="11">
        <v>955</v>
      </c>
      <c r="I23" s="11" t="s">
        <v>282</v>
      </c>
      <c r="J23" s="11">
        <v>511</v>
      </c>
      <c r="K23" s="11" t="s">
        <v>282</v>
      </c>
      <c r="L23" s="11">
        <v>471</v>
      </c>
      <c r="M23" s="529"/>
      <c r="N23" s="17"/>
      <c r="O23" s="17"/>
      <c r="P23" s="17"/>
      <c r="Q23" s="17"/>
      <c r="R23" s="17"/>
    </row>
    <row r="24" spans="2:18" ht="35.1" customHeight="1" x14ac:dyDescent="0.25">
      <c r="B24" s="11">
        <v>19</v>
      </c>
      <c r="C24" s="532" t="s">
        <v>2120</v>
      </c>
      <c r="D24" s="525" t="s">
        <v>2121</v>
      </c>
      <c r="E24" s="541" t="s">
        <v>2122</v>
      </c>
      <c r="F24" s="527">
        <v>8894493890</v>
      </c>
      <c r="G24" s="535" t="s">
        <v>2123</v>
      </c>
      <c r="H24" s="11">
        <v>969</v>
      </c>
      <c r="I24" s="11" t="s">
        <v>282</v>
      </c>
      <c r="J24" s="11">
        <v>511</v>
      </c>
      <c r="K24" s="11">
        <v>704</v>
      </c>
      <c r="L24" s="11">
        <v>511</v>
      </c>
      <c r="M24" s="536"/>
      <c r="N24" s="17"/>
      <c r="O24" s="17"/>
      <c r="P24" s="17"/>
      <c r="Q24" s="17"/>
      <c r="R24" s="17"/>
    </row>
    <row r="25" spans="2:18" ht="35.1" customHeight="1" x14ac:dyDescent="0.25">
      <c r="B25" s="11">
        <v>20</v>
      </c>
      <c r="C25" s="545" t="s">
        <v>2124</v>
      </c>
      <c r="D25" s="525" t="s">
        <v>2125</v>
      </c>
      <c r="E25" s="526" t="s">
        <v>2126</v>
      </c>
      <c r="F25" s="527">
        <v>8307780683</v>
      </c>
      <c r="G25" s="535" t="s">
        <v>2127</v>
      </c>
      <c r="H25" s="11">
        <v>1049</v>
      </c>
      <c r="I25" s="11">
        <v>764</v>
      </c>
      <c r="J25" s="11">
        <v>785</v>
      </c>
      <c r="K25" s="11">
        <v>955</v>
      </c>
      <c r="L25" s="11">
        <v>653</v>
      </c>
      <c r="M25" s="529">
        <v>73.150000000000006</v>
      </c>
      <c r="N25" s="530" t="s">
        <v>1713</v>
      </c>
      <c r="O25" s="539" t="s">
        <v>1329</v>
      </c>
      <c r="P25" s="17"/>
      <c r="Q25" s="17"/>
      <c r="R25" s="17"/>
    </row>
    <row r="26" spans="2:18" ht="55.5" customHeight="1" x14ac:dyDescent="0.25">
      <c r="B26" s="11">
        <v>21</v>
      </c>
      <c r="C26" s="524" t="s">
        <v>2128</v>
      </c>
      <c r="D26" s="540" t="s">
        <v>2129</v>
      </c>
      <c r="E26" s="526" t="s">
        <v>2130</v>
      </c>
      <c r="F26" s="527">
        <v>7831867486</v>
      </c>
      <c r="G26" s="535" t="s">
        <v>2131</v>
      </c>
      <c r="H26" s="11">
        <v>1235</v>
      </c>
      <c r="I26" s="11">
        <v>918</v>
      </c>
      <c r="J26" s="11">
        <v>935</v>
      </c>
      <c r="K26" s="11">
        <v>1051</v>
      </c>
      <c r="L26" s="11">
        <v>739</v>
      </c>
      <c r="M26" s="546">
        <v>84.83</v>
      </c>
      <c r="N26" s="530" t="s">
        <v>1713</v>
      </c>
      <c r="O26" s="17"/>
      <c r="P26" s="17"/>
      <c r="Q26" s="531" t="s">
        <v>2090</v>
      </c>
      <c r="R26" s="17"/>
    </row>
    <row r="27" spans="2:18" ht="35.1" customHeight="1" x14ac:dyDescent="0.25">
      <c r="B27" s="11">
        <v>22</v>
      </c>
      <c r="C27" s="532" t="s">
        <v>2132</v>
      </c>
      <c r="D27" s="525" t="s">
        <v>2133</v>
      </c>
      <c r="E27" s="534" t="s">
        <v>2134</v>
      </c>
      <c r="F27" s="527">
        <v>8351888804</v>
      </c>
      <c r="G27" s="535" t="s">
        <v>2135</v>
      </c>
      <c r="H27" s="11">
        <v>947</v>
      </c>
      <c r="I27" s="11" t="s">
        <v>282</v>
      </c>
      <c r="J27" s="11">
        <v>548</v>
      </c>
      <c r="K27" s="11" t="s">
        <v>282</v>
      </c>
      <c r="L27" s="11">
        <v>493</v>
      </c>
      <c r="M27" s="529"/>
      <c r="N27" s="17"/>
      <c r="O27" s="17"/>
      <c r="P27" s="17"/>
      <c r="Q27" s="17"/>
      <c r="R27" s="17"/>
    </row>
    <row r="28" spans="2:18" ht="35.1" customHeight="1" x14ac:dyDescent="0.25">
      <c r="B28" s="11">
        <v>23</v>
      </c>
      <c r="C28" s="545" t="s">
        <v>2136</v>
      </c>
      <c r="D28" s="525" t="s">
        <v>2133</v>
      </c>
      <c r="E28" s="526" t="s">
        <v>994</v>
      </c>
      <c r="F28" s="527">
        <v>8571870281</v>
      </c>
      <c r="G28" s="535" t="s">
        <v>2137</v>
      </c>
      <c r="H28" s="547">
        <v>1000</v>
      </c>
      <c r="I28" s="11">
        <v>653</v>
      </c>
      <c r="J28" s="11">
        <v>753</v>
      </c>
      <c r="K28" s="11">
        <v>826</v>
      </c>
      <c r="L28" s="11">
        <v>543</v>
      </c>
      <c r="M28" s="536">
        <v>65.650000000000006</v>
      </c>
      <c r="N28" s="530" t="s">
        <v>1713</v>
      </c>
      <c r="O28" s="539" t="s">
        <v>1329</v>
      </c>
      <c r="P28" s="17"/>
      <c r="Q28" s="17"/>
      <c r="R28" s="17"/>
    </row>
    <row r="29" spans="2:18" ht="35.1" customHeight="1" x14ac:dyDescent="0.25">
      <c r="B29" s="11">
        <v>24</v>
      </c>
      <c r="C29" s="548" t="s">
        <v>2138</v>
      </c>
      <c r="D29" s="540" t="s">
        <v>2139</v>
      </c>
      <c r="E29" s="534" t="s">
        <v>2140</v>
      </c>
      <c r="F29" s="527">
        <v>8930074225</v>
      </c>
      <c r="G29" s="535" t="s">
        <v>2141</v>
      </c>
      <c r="H29" s="11" t="s">
        <v>282</v>
      </c>
      <c r="I29" s="11" t="s">
        <v>282</v>
      </c>
      <c r="J29" s="11">
        <v>508</v>
      </c>
      <c r="K29" s="11" t="s">
        <v>282</v>
      </c>
      <c r="L29" s="11">
        <v>0</v>
      </c>
      <c r="M29" s="529"/>
      <c r="N29" s="17"/>
      <c r="O29" s="17"/>
      <c r="P29" s="17"/>
      <c r="Q29" s="17"/>
      <c r="R29" s="17"/>
    </row>
    <row r="30" spans="2:18" ht="35.1" customHeight="1" x14ac:dyDescent="0.25">
      <c r="B30" s="11">
        <v>25</v>
      </c>
      <c r="C30" s="548" t="s">
        <v>2142</v>
      </c>
      <c r="D30" s="533" t="s">
        <v>2143</v>
      </c>
      <c r="E30" s="541" t="s">
        <v>2144</v>
      </c>
      <c r="F30" s="527">
        <v>8350909292</v>
      </c>
      <c r="G30" s="535" t="s">
        <v>2145</v>
      </c>
      <c r="H30" s="11">
        <v>953</v>
      </c>
      <c r="I30" s="11" t="s">
        <v>282</v>
      </c>
      <c r="J30" s="11">
        <v>488</v>
      </c>
      <c r="K30" s="11" t="s">
        <v>282</v>
      </c>
      <c r="L30" s="11" t="s">
        <v>282</v>
      </c>
      <c r="M30" s="536"/>
      <c r="N30" s="17"/>
      <c r="O30" s="17"/>
      <c r="P30" s="17"/>
      <c r="Q30" s="17"/>
      <c r="R30" s="17"/>
    </row>
    <row r="31" spans="2:18" ht="35.1" customHeight="1" x14ac:dyDescent="0.25">
      <c r="B31" s="11">
        <v>26</v>
      </c>
      <c r="C31" s="545" t="s">
        <v>2146</v>
      </c>
      <c r="D31" s="525" t="s">
        <v>2147</v>
      </c>
      <c r="E31" s="534" t="s">
        <v>2148</v>
      </c>
      <c r="F31" s="527">
        <v>8572873610</v>
      </c>
      <c r="G31" s="535" t="s">
        <v>2149</v>
      </c>
      <c r="H31" s="11">
        <v>896</v>
      </c>
      <c r="I31" s="11" t="s">
        <v>282</v>
      </c>
      <c r="J31" s="11">
        <v>514</v>
      </c>
      <c r="K31" s="11" t="s">
        <v>282</v>
      </c>
      <c r="L31" s="11">
        <v>460</v>
      </c>
      <c r="M31" s="529"/>
      <c r="N31" s="17"/>
      <c r="O31" s="17"/>
      <c r="P31" s="17"/>
      <c r="Q31" s="17"/>
      <c r="R31" s="17"/>
    </row>
    <row r="32" spans="2:18" ht="35.1" customHeight="1" x14ac:dyDescent="0.25">
      <c r="B32" s="11">
        <v>27</v>
      </c>
      <c r="C32" s="545" t="s">
        <v>2150</v>
      </c>
      <c r="D32" s="525" t="s">
        <v>2151</v>
      </c>
      <c r="E32" s="534" t="s">
        <v>2152</v>
      </c>
      <c r="F32" s="527">
        <v>8351076510</v>
      </c>
      <c r="G32" s="535" t="s">
        <v>2153</v>
      </c>
      <c r="H32" s="11">
        <v>999</v>
      </c>
      <c r="I32" s="11">
        <v>583</v>
      </c>
      <c r="J32" s="11">
        <v>719</v>
      </c>
      <c r="K32" s="11">
        <v>856</v>
      </c>
      <c r="L32" s="11">
        <v>635</v>
      </c>
      <c r="M32" s="546">
        <v>65.95</v>
      </c>
      <c r="N32" s="530" t="s">
        <v>1713</v>
      </c>
      <c r="O32" s="539" t="s">
        <v>1329</v>
      </c>
      <c r="P32" s="17"/>
      <c r="Q32" s="17"/>
      <c r="R32" s="17"/>
    </row>
    <row r="33" spans="2:18" ht="35.1" customHeight="1" x14ac:dyDescent="0.25">
      <c r="B33" s="11">
        <v>28</v>
      </c>
      <c r="C33" s="548" t="s">
        <v>2154</v>
      </c>
      <c r="D33" s="540" t="s">
        <v>2155</v>
      </c>
      <c r="E33" s="526" t="s">
        <v>1769</v>
      </c>
      <c r="F33" s="527">
        <v>7508973360</v>
      </c>
      <c r="G33" s="535" t="s">
        <v>2156</v>
      </c>
      <c r="H33" s="11">
        <v>933</v>
      </c>
      <c r="I33" s="11" t="s">
        <v>282</v>
      </c>
      <c r="J33" s="11">
        <v>566</v>
      </c>
      <c r="K33" s="11" t="s">
        <v>282</v>
      </c>
      <c r="L33" s="11" t="s">
        <v>282</v>
      </c>
      <c r="M33" s="546"/>
      <c r="N33" s="17"/>
      <c r="O33" s="17"/>
      <c r="P33" s="17"/>
      <c r="Q33" s="17"/>
      <c r="R33" s="17"/>
    </row>
    <row r="34" spans="2:18" ht="35.1" customHeight="1" x14ac:dyDescent="0.25">
      <c r="B34" s="11">
        <v>29</v>
      </c>
      <c r="C34" s="545" t="s">
        <v>2157</v>
      </c>
      <c r="D34" s="525" t="s">
        <v>2158</v>
      </c>
      <c r="E34" s="526" t="s">
        <v>2159</v>
      </c>
      <c r="F34" s="527">
        <v>8580695166</v>
      </c>
      <c r="G34" s="535" t="s">
        <v>2160</v>
      </c>
      <c r="H34" s="11">
        <v>1037</v>
      </c>
      <c r="I34" s="11">
        <v>737</v>
      </c>
      <c r="J34" s="11">
        <v>772</v>
      </c>
      <c r="K34" s="11">
        <v>922</v>
      </c>
      <c r="L34" s="11">
        <v>594</v>
      </c>
      <c r="M34" s="546">
        <v>70.64</v>
      </c>
      <c r="N34" s="530" t="s">
        <v>1713</v>
      </c>
      <c r="O34" s="539" t="s">
        <v>1329</v>
      </c>
      <c r="P34" s="17"/>
      <c r="Q34" s="17"/>
      <c r="R34" s="17"/>
    </row>
    <row r="35" spans="2:18" ht="54.75" customHeight="1" x14ac:dyDescent="0.25">
      <c r="B35" s="11">
        <v>30</v>
      </c>
      <c r="C35" s="524" t="s">
        <v>2161</v>
      </c>
      <c r="D35" s="525" t="s">
        <v>2162</v>
      </c>
      <c r="E35" s="534" t="s">
        <v>2163</v>
      </c>
      <c r="F35" s="527">
        <v>7807156319</v>
      </c>
      <c r="G35" s="535" t="s">
        <v>2164</v>
      </c>
      <c r="H35" s="11">
        <v>988</v>
      </c>
      <c r="I35" s="11">
        <v>606</v>
      </c>
      <c r="J35" s="11">
        <v>671</v>
      </c>
      <c r="K35" s="11">
        <v>835</v>
      </c>
      <c r="L35" s="11">
        <v>578</v>
      </c>
      <c r="M35" s="546">
        <v>63.97</v>
      </c>
      <c r="N35" s="530" t="s">
        <v>1713</v>
      </c>
      <c r="O35" s="17"/>
      <c r="P35" s="17"/>
      <c r="Q35" s="531" t="s">
        <v>2090</v>
      </c>
      <c r="R35" s="17"/>
    </row>
    <row r="36" spans="2:18" ht="55.5" customHeight="1" x14ac:dyDescent="0.25">
      <c r="B36" s="11">
        <v>31</v>
      </c>
      <c r="C36" s="524" t="s">
        <v>2165</v>
      </c>
      <c r="D36" s="525" t="s">
        <v>2166</v>
      </c>
      <c r="E36" s="534" t="s">
        <v>2167</v>
      </c>
      <c r="F36" s="527">
        <v>9896271844</v>
      </c>
      <c r="G36" s="535" t="s">
        <v>2168</v>
      </c>
      <c r="H36" s="11">
        <v>989</v>
      </c>
      <c r="I36" s="11">
        <v>871</v>
      </c>
      <c r="J36" s="11">
        <v>646</v>
      </c>
      <c r="K36" s="11">
        <v>785</v>
      </c>
      <c r="L36" s="11">
        <v>521</v>
      </c>
      <c r="M36" s="546">
        <v>61.08</v>
      </c>
      <c r="N36" s="530" t="s">
        <v>1713</v>
      </c>
      <c r="O36" s="17"/>
      <c r="P36" s="17"/>
      <c r="Q36" s="531" t="s">
        <v>2090</v>
      </c>
      <c r="R36" s="17"/>
    </row>
    <row r="37" spans="2:18" ht="36" x14ac:dyDescent="0.25">
      <c r="B37" s="11">
        <v>32</v>
      </c>
      <c r="C37" s="524" t="s">
        <v>2169</v>
      </c>
      <c r="D37" s="525" t="s">
        <v>2170</v>
      </c>
      <c r="E37" s="534" t="s">
        <v>2171</v>
      </c>
      <c r="F37" s="527">
        <v>8580966239</v>
      </c>
      <c r="G37" s="535" t="s">
        <v>2172</v>
      </c>
      <c r="H37" s="11">
        <v>1159</v>
      </c>
      <c r="I37" s="11">
        <v>700</v>
      </c>
      <c r="J37" s="11">
        <v>798</v>
      </c>
      <c r="K37" s="11">
        <v>915</v>
      </c>
      <c r="L37" s="11">
        <v>653</v>
      </c>
      <c r="M37" s="546">
        <v>73.48</v>
      </c>
      <c r="N37" s="530" t="s">
        <v>1713</v>
      </c>
      <c r="O37" s="17"/>
      <c r="P37" s="17"/>
      <c r="Q37" s="531" t="s">
        <v>2079</v>
      </c>
      <c r="R37" s="17"/>
    </row>
    <row r="38" spans="2:18" ht="35.1" customHeight="1" x14ac:dyDescent="0.25">
      <c r="B38" s="11">
        <v>33</v>
      </c>
      <c r="C38" s="532" t="s">
        <v>2173</v>
      </c>
      <c r="D38" s="525" t="s">
        <v>2174</v>
      </c>
      <c r="E38" s="526" t="s">
        <v>2175</v>
      </c>
      <c r="F38" s="527">
        <v>8685913905</v>
      </c>
      <c r="G38" s="535" t="s">
        <v>2176</v>
      </c>
      <c r="H38" s="11">
        <v>878</v>
      </c>
      <c r="I38" s="11" t="s">
        <v>282</v>
      </c>
      <c r="J38" s="11">
        <v>490</v>
      </c>
      <c r="K38" s="11" t="s">
        <v>282</v>
      </c>
      <c r="L38" s="11" t="s">
        <v>282</v>
      </c>
      <c r="M38" s="546"/>
      <c r="N38" s="17"/>
      <c r="O38" s="17"/>
      <c r="P38" s="17"/>
      <c r="Q38" s="17"/>
      <c r="R38" s="17"/>
    </row>
    <row r="39" spans="2:18" ht="35.1" customHeight="1" x14ac:dyDescent="0.25">
      <c r="B39" s="11">
        <v>34</v>
      </c>
      <c r="C39" s="532" t="s">
        <v>2177</v>
      </c>
      <c r="D39" s="533" t="s">
        <v>2178</v>
      </c>
      <c r="E39" s="541" t="s">
        <v>2179</v>
      </c>
      <c r="F39" s="527">
        <v>7765046018</v>
      </c>
      <c r="G39" s="535" t="s">
        <v>2180</v>
      </c>
      <c r="H39" s="11">
        <v>946</v>
      </c>
      <c r="I39" s="11" t="s">
        <v>282</v>
      </c>
      <c r="J39" s="11">
        <v>520</v>
      </c>
      <c r="K39" s="11" t="s">
        <v>282</v>
      </c>
      <c r="L39" s="11" t="s">
        <v>282</v>
      </c>
      <c r="M39" s="546"/>
      <c r="N39" s="17"/>
      <c r="O39" s="17"/>
      <c r="P39" s="17"/>
      <c r="Q39" s="17"/>
      <c r="R39" s="17"/>
    </row>
    <row r="40" spans="2:18" ht="47.25" customHeight="1" x14ac:dyDescent="0.25">
      <c r="B40" s="11">
        <v>35</v>
      </c>
      <c r="C40" s="524" t="s">
        <v>2181</v>
      </c>
      <c r="D40" s="525" t="s">
        <v>2182</v>
      </c>
      <c r="E40" s="526" t="s">
        <v>2183</v>
      </c>
      <c r="F40" s="527">
        <v>7206050053</v>
      </c>
      <c r="G40" s="535" t="s">
        <v>2184</v>
      </c>
      <c r="H40" s="11">
        <v>1217</v>
      </c>
      <c r="I40" s="11">
        <v>831</v>
      </c>
      <c r="J40" s="11">
        <v>884</v>
      </c>
      <c r="K40" s="11">
        <v>1018</v>
      </c>
      <c r="L40" s="11">
        <v>706</v>
      </c>
      <c r="M40" s="546">
        <v>80.97</v>
      </c>
      <c r="N40" s="530" t="s">
        <v>1713</v>
      </c>
      <c r="O40" s="17"/>
      <c r="P40" s="17"/>
      <c r="Q40" s="531" t="s">
        <v>2079</v>
      </c>
      <c r="R40" s="17"/>
    </row>
    <row r="41" spans="2:18" ht="49.5" customHeight="1" x14ac:dyDescent="0.25">
      <c r="B41" s="11">
        <v>36</v>
      </c>
      <c r="C41" s="524" t="s">
        <v>2185</v>
      </c>
      <c r="D41" s="525" t="s">
        <v>2186</v>
      </c>
      <c r="E41" s="549" t="s">
        <v>2187</v>
      </c>
      <c r="F41" s="527">
        <v>8679875285</v>
      </c>
      <c r="G41" s="535" t="s">
        <v>2188</v>
      </c>
      <c r="H41" s="11" t="s">
        <v>2189</v>
      </c>
      <c r="I41" s="11">
        <v>838</v>
      </c>
      <c r="J41" s="11">
        <v>884</v>
      </c>
      <c r="K41" s="11">
        <v>1067</v>
      </c>
      <c r="L41" s="11">
        <v>746</v>
      </c>
      <c r="M41" s="529">
        <v>83.18</v>
      </c>
      <c r="N41" s="530" t="s">
        <v>1713</v>
      </c>
      <c r="O41" s="17"/>
      <c r="P41" s="17"/>
      <c r="Q41" s="531" t="s">
        <v>2079</v>
      </c>
      <c r="R41" s="17"/>
    </row>
    <row r="42" spans="2:18" ht="35.1" customHeight="1" x14ac:dyDescent="0.25">
      <c r="B42" s="11">
        <v>37</v>
      </c>
      <c r="C42" s="545" t="s">
        <v>2190</v>
      </c>
      <c r="D42" s="525" t="s">
        <v>2191</v>
      </c>
      <c r="E42" s="549" t="s">
        <v>2192</v>
      </c>
      <c r="F42" s="527">
        <v>9050553459</v>
      </c>
      <c r="G42" s="535" t="s">
        <v>2193</v>
      </c>
      <c r="H42" s="11" t="s">
        <v>2189</v>
      </c>
      <c r="I42" s="11">
        <v>655</v>
      </c>
      <c r="J42" s="11">
        <v>690</v>
      </c>
      <c r="K42" s="11">
        <v>788</v>
      </c>
      <c r="L42" s="11">
        <v>572</v>
      </c>
      <c r="M42" s="536">
        <v>63.65</v>
      </c>
      <c r="N42" s="530" t="s">
        <v>1713</v>
      </c>
      <c r="O42" s="539" t="s">
        <v>1329</v>
      </c>
      <c r="P42" s="17"/>
      <c r="Q42" s="17"/>
      <c r="R42" s="17"/>
    </row>
    <row r="43" spans="2:18" ht="35.1" customHeight="1" x14ac:dyDescent="0.25">
      <c r="B43" s="11">
        <v>38</v>
      </c>
      <c r="C43" s="545" t="s">
        <v>2194</v>
      </c>
      <c r="D43" s="525" t="s">
        <v>2195</v>
      </c>
      <c r="E43" s="534" t="s">
        <v>391</v>
      </c>
      <c r="F43" s="527">
        <v>8930827123</v>
      </c>
      <c r="G43" s="535" t="s">
        <v>2196</v>
      </c>
      <c r="H43" s="11" t="s">
        <v>2189</v>
      </c>
      <c r="I43" s="11">
        <v>657</v>
      </c>
      <c r="J43" s="11">
        <v>746</v>
      </c>
      <c r="K43" s="11">
        <v>875</v>
      </c>
      <c r="L43" s="11">
        <v>611</v>
      </c>
      <c r="M43" s="529">
        <v>67.98</v>
      </c>
      <c r="N43" s="530" t="s">
        <v>1713</v>
      </c>
      <c r="O43" s="539" t="s">
        <v>1329</v>
      </c>
      <c r="P43" s="17"/>
      <c r="Q43" s="17"/>
      <c r="R43" s="17"/>
    </row>
    <row r="44" spans="2:18" ht="35.1" customHeight="1" x14ac:dyDescent="0.25">
      <c r="B44" s="11">
        <v>39</v>
      </c>
      <c r="C44" s="545" t="s">
        <v>2197</v>
      </c>
      <c r="D44" s="525" t="s">
        <v>2198</v>
      </c>
      <c r="E44" s="549" t="s">
        <v>2199</v>
      </c>
      <c r="F44" s="527">
        <v>9816956310</v>
      </c>
      <c r="G44" s="535" t="s">
        <v>2200</v>
      </c>
      <c r="H44" s="11" t="s">
        <v>2189</v>
      </c>
      <c r="I44" s="11" t="s">
        <v>282</v>
      </c>
      <c r="J44" s="11">
        <v>545</v>
      </c>
      <c r="K44" s="11" t="s">
        <v>282</v>
      </c>
      <c r="L44" s="11">
        <v>540</v>
      </c>
      <c r="M44" s="536">
        <v>54.96</v>
      </c>
      <c r="N44" s="17"/>
      <c r="O44" s="17"/>
      <c r="P44" s="17"/>
      <c r="Q44" s="17"/>
      <c r="R44" s="17"/>
    </row>
    <row r="45" spans="2:18" ht="35.1" customHeight="1" x14ac:dyDescent="0.25">
      <c r="B45" s="11">
        <v>40</v>
      </c>
      <c r="C45" s="545" t="s">
        <v>2201</v>
      </c>
      <c r="D45" s="525" t="s">
        <v>2202</v>
      </c>
      <c r="E45" s="549" t="s">
        <v>1734</v>
      </c>
      <c r="F45" s="527">
        <v>9991354143</v>
      </c>
      <c r="G45" s="535" t="s">
        <v>2203</v>
      </c>
      <c r="H45" s="11" t="s">
        <v>2189</v>
      </c>
      <c r="I45" s="11">
        <v>591</v>
      </c>
      <c r="J45" s="11">
        <v>704</v>
      </c>
      <c r="K45" s="11">
        <v>938</v>
      </c>
      <c r="L45" s="11">
        <v>645</v>
      </c>
      <c r="M45" s="529">
        <v>67.72</v>
      </c>
      <c r="N45" s="530" t="s">
        <v>1713</v>
      </c>
      <c r="O45" s="539" t="s">
        <v>1329</v>
      </c>
      <c r="P45" s="17"/>
      <c r="Q45" s="17"/>
      <c r="R45" s="17"/>
    </row>
    <row r="46" spans="2:18" ht="51.75" customHeight="1" x14ac:dyDescent="0.25">
      <c r="B46" s="11">
        <v>41</v>
      </c>
      <c r="C46" s="524" t="s">
        <v>2204</v>
      </c>
      <c r="D46" s="525" t="s">
        <v>2205</v>
      </c>
      <c r="E46" s="549" t="s">
        <v>1721</v>
      </c>
      <c r="F46" s="527">
        <v>9671817979</v>
      </c>
      <c r="G46" s="535" t="s">
        <v>2206</v>
      </c>
      <c r="H46" s="11" t="s">
        <v>2189</v>
      </c>
      <c r="I46" s="11">
        <v>783</v>
      </c>
      <c r="J46" s="11">
        <v>812</v>
      </c>
      <c r="K46" s="11">
        <v>1000</v>
      </c>
      <c r="L46" s="11">
        <v>711</v>
      </c>
      <c r="M46" s="536">
        <v>77.790000000000006</v>
      </c>
      <c r="N46" s="530" t="s">
        <v>1713</v>
      </c>
      <c r="O46" s="17"/>
      <c r="P46" s="17"/>
      <c r="Q46" s="531" t="s">
        <v>2079</v>
      </c>
      <c r="R46" s="17"/>
    </row>
    <row r="47" spans="2:18" ht="35.1" customHeight="1" x14ac:dyDescent="0.25">
      <c r="B47" s="11">
        <v>42</v>
      </c>
      <c r="C47" s="545" t="s">
        <v>2207</v>
      </c>
      <c r="D47" s="525" t="s">
        <v>2208</v>
      </c>
      <c r="E47" s="549" t="s">
        <v>2209</v>
      </c>
      <c r="F47" s="527">
        <v>8708897342</v>
      </c>
      <c r="G47" s="535" t="s">
        <v>2210</v>
      </c>
      <c r="H47" s="11" t="s">
        <v>2189</v>
      </c>
      <c r="I47" s="11">
        <v>596</v>
      </c>
      <c r="J47" s="11">
        <v>616</v>
      </c>
      <c r="K47" s="11">
        <v>828</v>
      </c>
      <c r="L47" s="11">
        <v>555</v>
      </c>
      <c r="M47" s="529">
        <v>61.06</v>
      </c>
      <c r="N47" s="17"/>
      <c r="O47" s="542"/>
      <c r="P47" s="17"/>
      <c r="Q47" s="17"/>
      <c r="R47" s="530" t="s">
        <v>1713</v>
      </c>
    </row>
    <row r="48" spans="2:18" ht="35.1" customHeight="1" x14ac:dyDescent="0.25">
      <c r="B48" s="11">
        <v>43</v>
      </c>
      <c r="C48" s="537" t="s">
        <v>2211</v>
      </c>
      <c r="D48" s="533" t="s">
        <v>1671</v>
      </c>
      <c r="E48" s="17"/>
      <c r="F48" s="527">
        <v>7357054030</v>
      </c>
      <c r="G48" s="535" t="s">
        <v>2212</v>
      </c>
      <c r="H48" s="550" t="s">
        <v>282</v>
      </c>
      <c r="I48" s="11" t="s">
        <v>282</v>
      </c>
      <c r="J48" s="11">
        <v>532</v>
      </c>
      <c r="K48" s="11">
        <v>742</v>
      </c>
      <c r="L48" s="11">
        <v>527</v>
      </c>
      <c r="M48" s="551"/>
      <c r="N48" s="17"/>
      <c r="O48" s="17"/>
      <c r="P48" s="17"/>
      <c r="Q48" s="17"/>
      <c r="R48" s="17"/>
    </row>
  </sheetData>
  <autoFilter ref="B4:R4"/>
  <mergeCells count="1">
    <mergeCell ref="B2:R2"/>
  </mergeCells>
  <pageMargins left="0.70866141732283472" right="0.70866141732283472" top="0.35" bottom="0.36" header="0.31496062992125984" footer="0.31496062992125984"/>
  <pageSetup paperSize="9" scale="61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7"/>
  <sheetViews>
    <sheetView tabSelected="1" topLeftCell="C16" zoomScaleNormal="100" workbookViewId="0">
      <selection activeCell="P11" sqref="P11"/>
    </sheetView>
  </sheetViews>
  <sheetFormatPr defaultRowHeight="15" x14ac:dyDescent="0.25"/>
  <cols>
    <col min="1" max="1" width="4.7109375" customWidth="1"/>
    <col min="2" max="2" width="6.85546875" customWidth="1"/>
    <col min="3" max="3" width="13.85546875" customWidth="1"/>
    <col min="4" max="4" width="14" customWidth="1"/>
    <col min="5" max="5" width="14.85546875" customWidth="1"/>
    <col min="6" max="6" width="12.140625" customWidth="1"/>
    <col min="7" max="7" width="13.85546875" customWidth="1"/>
    <col min="14" max="14" width="12.5703125" customWidth="1"/>
    <col min="15" max="15" width="12.42578125" customWidth="1"/>
    <col min="16" max="16" width="10" customWidth="1"/>
    <col min="17" max="17" width="22.85546875" customWidth="1"/>
    <col min="18" max="18" width="12.42578125" customWidth="1"/>
    <col min="19" max="19" width="26.85546875" customWidth="1"/>
  </cols>
  <sheetData>
    <row r="1" spans="2:19" ht="75" customHeight="1" x14ac:dyDescent="0.25">
      <c r="B1" s="331" t="s">
        <v>1785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</row>
    <row r="4" spans="2:19" ht="51.75" thickBot="1" x14ac:dyDescent="0.3">
      <c r="B4" s="333" t="s">
        <v>1</v>
      </c>
      <c r="C4" s="333" t="s">
        <v>1786</v>
      </c>
      <c r="D4" s="333" t="s">
        <v>4</v>
      </c>
      <c r="E4" s="333" t="s">
        <v>5</v>
      </c>
      <c r="F4" s="333" t="s">
        <v>7</v>
      </c>
      <c r="G4" s="333" t="s">
        <v>8</v>
      </c>
      <c r="H4" s="333" t="s">
        <v>1313</v>
      </c>
      <c r="I4" s="333" t="s">
        <v>1314</v>
      </c>
      <c r="J4" s="333" t="s">
        <v>1315</v>
      </c>
      <c r="K4" s="333" t="s">
        <v>1316</v>
      </c>
      <c r="L4" s="333" t="s">
        <v>1317</v>
      </c>
      <c r="M4" s="333" t="s">
        <v>1318</v>
      </c>
      <c r="N4" s="333" t="s">
        <v>1319</v>
      </c>
      <c r="O4" s="334" t="s">
        <v>1320</v>
      </c>
      <c r="P4" s="334" t="s">
        <v>1321</v>
      </c>
      <c r="Q4" s="334" t="s">
        <v>1422</v>
      </c>
      <c r="R4" s="334" t="s">
        <v>1423</v>
      </c>
      <c r="S4" s="334" t="s">
        <v>1787</v>
      </c>
    </row>
    <row r="5" spans="2:19" s="448" customFormat="1" ht="26.25" customHeight="1" thickBot="1" x14ac:dyDescent="0.3">
      <c r="B5" s="444" t="s">
        <v>1425</v>
      </c>
      <c r="C5" s="445">
        <v>41</v>
      </c>
      <c r="D5" s="390"/>
      <c r="E5" s="365"/>
      <c r="F5" s="365"/>
      <c r="G5" s="365"/>
      <c r="H5" s="365"/>
      <c r="I5" s="365"/>
      <c r="J5" s="365"/>
      <c r="K5" s="365"/>
      <c r="L5" s="365"/>
      <c r="M5" s="365"/>
      <c r="N5" s="368">
        <v>27</v>
      </c>
      <c r="O5" s="369">
        <v>15</v>
      </c>
      <c r="P5" s="370">
        <v>5</v>
      </c>
      <c r="Q5" s="395">
        <v>1</v>
      </c>
      <c r="R5" s="446">
        <v>4</v>
      </c>
      <c r="S5" s="447">
        <v>2</v>
      </c>
    </row>
    <row r="6" spans="2:19" ht="35.1" customHeight="1" x14ac:dyDescent="0.25">
      <c r="B6" s="449">
        <v>1</v>
      </c>
      <c r="C6" s="450">
        <v>182500700001</v>
      </c>
      <c r="D6" s="451" t="s">
        <v>1788</v>
      </c>
      <c r="E6" s="451" t="s">
        <v>356</v>
      </c>
      <c r="F6" s="449">
        <v>8295494898</v>
      </c>
      <c r="G6" s="452" t="s">
        <v>1789</v>
      </c>
      <c r="H6" s="449">
        <v>937</v>
      </c>
      <c r="I6" s="449" t="s">
        <v>282</v>
      </c>
      <c r="J6" s="449">
        <v>641</v>
      </c>
      <c r="K6" s="449" t="s">
        <v>282</v>
      </c>
      <c r="L6" s="449" t="s">
        <v>282</v>
      </c>
      <c r="M6" s="453" t="s">
        <v>1400</v>
      </c>
      <c r="N6" s="453"/>
      <c r="O6" s="449"/>
      <c r="P6" s="449"/>
      <c r="Q6" s="449"/>
      <c r="R6" s="454"/>
      <c r="S6" s="449"/>
    </row>
    <row r="7" spans="2:19" ht="35.1" customHeight="1" x14ac:dyDescent="0.25">
      <c r="B7" s="18">
        <v>2</v>
      </c>
      <c r="C7" s="455">
        <v>182500700002</v>
      </c>
      <c r="D7" s="14" t="s">
        <v>710</v>
      </c>
      <c r="E7" s="14" t="s">
        <v>1790</v>
      </c>
      <c r="F7" s="18">
        <v>9050758811</v>
      </c>
      <c r="G7" s="456" t="s">
        <v>1791</v>
      </c>
      <c r="H7" s="18">
        <v>951</v>
      </c>
      <c r="I7" s="18" t="s">
        <v>282</v>
      </c>
      <c r="J7" s="18">
        <v>605</v>
      </c>
      <c r="K7" s="18" t="s">
        <v>282</v>
      </c>
      <c r="L7" s="18">
        <v>455</v>
      </c>
      <c r="M7" s="457" t="s">
        <v>1400</v>
      </c>
      <c r="N7" s="457"/>
      <c r="O7" s="18"/>
      <c r="P7" s="18"/>
      <c r="Q7" s="18"/>
      <c r="R7" s="44"/>
      <c r="S7" s="18"/>
    </row>
    <row r="8" spans="2:19" ht="35.1" customHeight="1" x14ac:dyDescent="0.25">
      <c r="B8" s="18">
        <v>3</v>
      </c>
      <c r="C8" s="455">
        <v>182500700003</v>
      </c>
      <c r="D8" s="14" t="s">
        <v>710</v>
      </c>
      <c r="E8" s="14" t="s">
        <v>1792</v>
      </c>
      <c r="F8" s="18">
        <v>8295447935</v>
      </c>
      <c r="G8" s="456" t="s">
        <v>1793</v>
      </c>
      <c r="H8" s="18">
        <v>963</v>
      </c>
      <c r="I8" s="18" t="s">
        <v>282</v>
      </c>
      <c r="J8" s="18">
        <v>624</v>
      </c>
      <c r="K8" s="18" t="s">
        <v>282</v>
      </c>
      <c r="L8" s="18">
        <v>451</v>
      </c>
      <c r="M8" s="457" t="s">
        <v>1400</v>
      </c>
      <c r="N8" s="457"/>
      <c r="O8" s="18"/>
      <c r="P8" s="18"/>
      <c r="Q8" s="18"/>
      <c r="R8" s="44"/>
      <c r="S8" s="18"/>
    </row>
    <row r="9" spans="2:19" ht="35.1" customHeight="1" x14ac:dyDescent="0.25">
      <c r="B9" s="18">
        <v>4</v>
      </c>
      <c r="C9" s="455">
        <v>182500700004</v>
      </c>
      <c r="D9" s="14" t="s">
        <v>1794</v>
      </c>
      <c r="E9" s="14" t="s">
        <v>1795</v>
      </c>
      <c r="F9" s="18">
        <v>8847276546</v>
      </c>
      <c r="G9" s="456"/>
      <c r="H9" s="18">
        <v>1003</v>
      </c>
      <c r="I9" s="18" t="s">
        <v>282</v>
      </c>
      <c r="J9" s="18">
        <v>682</v>
      </c>
      <c r="K9" s="44">
        <v>825</v>
      </c>
      <c r="L9" s="18" t="s">
        <v>282</v>
      </c>
      <c r="M9" s="457" t="s">
        <v>1400</v>
      </c>
      <c r="N9" s="457"/>
      <c r="O9" s="18"/>
      <c r="P9" s="18"/>
      <c r="Q9" s="18"/>
      <c r="R9" s="44"/>
      <c r="S9" s="18"/>
    </row>
    <row r="10" spans="2:19" ht="35.1" customHeight="1" x14ac:dyDescent="0.25">
      <c r="B10" s="18">
        <v>5</v>
      </c>
      <c r="C10" s="458">
        <v>182500700005</v>
      </c>
      <c r="D10" s="14" t="s">
        <v>202</v>
      </c>
      <c r="E10" s="14" t="s">
        <v>1796</v>
      </c>
      <c r="F10" s="18">
        <v>7079562878</v>
      </c>
      <c r="G10" s="456" t="s">
        <v>1797</v>
      </c>
      <c r="H10" s="18">
        <v>1098</v>
      </c>
      <c r="I10" s="18">
        <v>781</v>
      </c>
      <c r="J10" s="18">
        <v>834</v>
      </c>
      <c r="K10" s="18">
        <v>1006</v>
      </c>
      <c r="L10" s="18">
        <v>664</v>
      </c>
      <c r="M10" s="457">
        <v>72.75</v>
      </c>
      <c r="N10" s="459" t="s">
        <v>1328</v>
      </c>
      <c r="O10" s="460" t="s">
        <v>1445</v>
      </c>
      <c r="P10" s="18"/>
      <c r="Q10" s="18"/>
      <c r="R10" s="461"/>
      <c r="S10" s="18"/>
    </row>
    <row r="11" spans="2:19" ht="50.25" customHeight="1" x14ac:dyDescent="0.25">
      <c r="B11" s="18">
        <v>6</v>
      </c>
      <c r="C11" s="455">
        <v>182500700007</v>
      </c>
      <c r="D11" s="14" t="s">
        <v>789</v>
      </c>
      <c r="E11" s="14" t="s">
        <v>784</v>
      </c>
      <c r="F11" s="18">
        <v>9876116055</v>
      </c>
      <c r="G11" s="456" t="s">
        <v>1798</v>
      </c>
      <c r="H11" s="18">
        <v>1076</v>
      </c>
      <c r="I11" s="18">
        <v>805</v>
      </c>
      <c r="J11" s="18">
        <v>850</v>
      </c>
      <c r="K11" s="18">
        <v>1102</v>
      </c>
      <c r="L11" s="18">
        <v>687</v>
      </c>
      <c r="M11" s="457">
        <v>75.02</v>
      </c>
      <c r="N11" s="459" t="s">
        <v>1328</v>
      </c>
      <c r="O11" s="18"/>
      <c r="P11" s="462" t="s">
        <v>1321</v>
      </c>
      <c r="Q11" s="18"/>
      <c r="R11" s="461"/>
      <c r="S11" s="463" t="s">
        <v>1799</v>
      </c>
    </row>
    <row r="12" spans="2:19" ht="35.1" customHeight="1" x14ac:dyDescent="0.25">
      <c r="B12" s="18">
        <v>7</v>
      </c>
      <c r="C12" s="455">
        <v>182500700008</v>
      </c>
      <c r="D12" s="14" t="s">
        <v>37</v>
      </c>
      <c r="E12" s="14" t="s">
        <v>1800</v>
      </c>
      <c r="F12" s="18">
        <v>7015084713</v>
      </c>
      <c r="G12" s="456"/>
      <c r="H12" s="18">
        <v>993</v>
      </c>
      <c r="I12" s="18">
        <v>599</v>
      </c>
      <c r="J12" s="18">
        <v>624</v>
      </c>
      <c r="K12" s="18">
        <v>808</v>
      </c>
      <c r="L12" s="18">
        <v>547</v>
      </c>
      <c r="M12" s="457">
        <v>59.27</v>
      </c>
      <c r="N12" s="459" t="s">
        <v>1328</v>
      </c>
      <c r="O12" s="18"/>
      <c r="P12" s="462" t="s">
        <v>1321</v>
      </c>
      <c r="Q12" s="18"/>
      <c r="R12" s="461"/>
      <c r="S12" s="18"/>
    </row>
    <row r="13" spans="2:19" ht="35.1" customHeight="1" x14ac:dyDescent="0.25">
      <c r="B13" s="18">
        <v>8</v>
      </c>
      <c r="C13" s="458">
        <v>182500700009</v>
      </c>
      <c r="D13" s="14" t="s">
        <v>1801</v>
      </c>
      <c r="E13" s="14" t="s">
        <v>1802</v>
      </c>
      <c r="F13" s="18">
        <v>8684961174</v>
      </c>
      <c r="G13" s="456" t="s">
        <v>1803</v>
      </c>
      <c r="H13" s="18">
        <v>1111</v>
      </c>
      <c r="I13" s="18">
        <v>778</v>
      </c>
      <c r="J13" s="18">
        <v>887</v>
      </c>
      <c r="K13" s="18">
        <v>1132</v>
      </c>
      <c r="L13" s="18">
        <v>651</v>
      </c>
      <c r="M13" s="457">
        <v>75.680000000000007</v>
      </c>
      <c r="N13" s="459" t="s">
        <v>1328</v>
      </c>
      <c r="O13" s="460" t="s">
        <v>1445</v>
      </c>
      <c r="P13" s="18"/>
      <c r="Q13" s="18"/>
      <c r="R13" s="461"/>
      <c r="S13" s="18"/>
    </row>
    <row r="14" spans="2:19" ht="35.1" customHeight="1" x14ac:dyDescent="0.25">
      <c r="B14" s="18">
        <v>9</v>
      </c>
      <c r="C14" s="458">
        <v>182500700014</v>
      </c>
      <c r="D14" s="14" t="s">
        <v>1804</v>
      </c>
      <c r="E14" s="14" t="s">
        <v>178</v>
      </c>
      <c r="F14" s="18">
        <v>9023745549</v>
      </c>
      <c r="G14" s="456"/>
      <c r="H14" s="18">
        <v>1128</v>
      </c>
      <c r="I14" s="18">
        <v>941</v>
      </c>
      <c r="J14" s="18">
        <v>936</v>
      </c>
      <c r="K14" s="18">
        <v>1259</v>
      </c>
      <c r="L14" s="18">
        <v>705</v>
      </c>
      <c r="M14" s="457">
        <v>82.47</v>
      </c>
      <c r="N14" s="459" t="s">
        <v>1328</v>
      </c>
      <c r="O14" s="460" t="s">
        <v>1445</v>
      </c>
      <c r="P14" s="18"/>
      <c r="Q14" s="18"/>
      <c r="R14" s="461"/>
      <c r="S14" s="18"/>
    </row>
    <row r="15" spans="2:19" ht="35.1" customHeight="1" x14ac:dyDescent="0.25">
      <c r="B15" s="18">
        <v>10</v>
      </c>
      <c r="C15" s="458">
        <v>182500700016</v>
      </c>
      <c r="D15" s="14" t="s">
        <v>803</v>
      </c>
      <c r="E15" s="14" t="s">
        <v>1805</v>
      </c>
      <c r="F15" s="18">
        <v>8684916801</v>
      </c>
      <c r="G15" s="456" t="s">
        <v>1806</v>
      </c>
      <c r="H15" s="18">
        <v>976</v>
      </c>
      <c r="I15" s="18">
        <v>734</v>
      </c>
      <c r="J15" s="18">
        <v>652</v>
      </c>
      <c r="K15" s="18">
        <v>935</v>
      </c>
      <c r="L15" s="18">
        <v>595</v>
      </c>
      <c r="M15" s="457">
        <v>64.599999999999994</v>
      </c>
      <c r="N15" s="459" t="s">
        <v>1328</v>
      </c>
      <c r="O15" s="460" t="s">
        <v>1445</v>
      </c>
      <c r="P15" s="18"/>
      <c r="Q15" s="18"/>
      <c r="R15" s="461"/>
      <c r="S15" s="18"/>
    </row>
    <row r="16" spans="2:19" ht="35.1" customHeight="1" x14ac:dyDescent="0.25">
      <c r="B16" s="18">
        <v>11</v>
      </c>
      <c r="C16" s="458">
        <v>182500700017</v>
      </c>
      <c r="D16" s="14" t="s">
        <v>1571</v>
      </c>
      <c r="E16" s="14" t="s">
        <v>1807</v>
      </c>
      <c r="F16" s="18">
        <v>9050874572</v>
      </c>
      <c r="G16" s="456" t="s">
        <v>1808</v>
      </c>
      <c r="H16" s="18">
        <v>983</v>
      </c>
      <c r="I16" s="18">
        <v>751</v>
      </c>
      <c r="J16" s="18">
        <v>814</v>
      </c>
      <c r="K16" s="18">
        <v>1007</v>
      </c>
      <c r="L16" s="18">
        <v>589</v>
      </c>
      <c r="M16" s="457">
        <v>68.78</v>
      </c>
      <c r="N16" s="459" t="s">
        <v>1328</v>
      </c>
      <c r="O16" s="460" t="s">
        <v>1445</v>
      </c>
      <c r="P16" s="18"/>
      <c r="Q16" s="18"/>
      <c r="R16" s="461"/>
      <c r="S16" s="18"/>
    </row>
    <row r="17" spans="2:19" ht="35.1" customHeight="1" x14ac:dyDescent="0.25">
      <c r="B17" s="18">
        <v>12</v>
      </c>
      <c r="C17" s="455">
        <v>182500700018</v>
      </c>
      <c r="D17" s="14" t="s">
        <v>1809</v>
      </c>
      <c r="E17" s="14" t="s">
        <v>1810</v>
      </c>
      <c r="F17" s="18">
        <v>8708123918</v>
      </c>
      <c r="G17" s="456"/>
      <c r="H17" s="18">
        <v>991</v>
      </c>
      <c r="I17" s="18" t="s">
        <v>282</v>
      </c>
      <c r="J17" s="18">
        <v>575</v>
      </c>
      <c r="K17" s="18" t="s">
        <v>282</v>
      </c>
      <c r="L17" s="18" t="s">
        <v>282</v>
      </c>
      <c r="M17" s="457" t="s">
        <v>1400</v>
      </c>
      <c r="N17" s="457"/>
      <c r="O17" s="18"/>
      <c r="P17" s="18"/>
      <c r="Q17" s="18"/>
      <c r="R17" s="44"/>
      <c r="S17" s="18"/>
    </row>
    <row r="18" spans="2:19" ht="35.1" customHeight="1" x14ac:dyDescent="0.25">
      <c r="B18" s="18">
        <v>13</v>
      </c>
      <c r="C18" s="455">
        <v>182500700020</v>
      </c>
      <c r="D18" s="14" t="s">
        <v>1811</v>
      </c>
      <c r="E18" s="14" t="s">
        <v>1812</v>
      </c>
      <c r="F18" s="18">
        <v>6283585727</v>
      </c>
      <c r="G18" s="456" t="s">
        <v>1813</v>
      </c>
      <c r="H18" s="18">
        <v>1006</v>
      </c>
      <c r="I18" s="18">
        <v>641</v>
      </c>
      <c r="J18" s="18">
        <v>714</v>
      </c>
      <c r="K18" s="18">
        <v>825</v>
      </c>
      <c r="L18" s="18">
        <v>508</v>
      </c>
      <c r="M18" s="457">
        <v>61.31</v>
      </c>
      <c r="N18" s="457"/>
      <c r="O18" s="18"/>
      <c r="P18" s="18"/>
      <c r="Q18" s="18"/>
      <c r="R18" s="464" t="s">
        <v>1713</v>
      </c>
      <c r="S18" s="18"/>
    </row>
    <row r="19" spans="2:19" ht="35.1" customHeight="1" x14ac:dyDescent="0.25">
      <c r="B19" s="18">
        <v>14</v>
      </c>
      <c r="C19" s="455">
        <v>182500700022</v>
      </c>
      <c r="D19" s="14" t="s">
        <v>1814</v>
      </c>
      <c r="E19" s="14" t="s">
        <v>1016</v>
      </c>
      <c r="F19" s="18">
        <v>7807237802</v>
      </c>
      <c r="G19" s="456"/>
      <c r="H19" s="18">
        <v>977</v>
      </c>
      <c r="I19" s="18" t="s">
        <v>282</v>
      </c>
      <c r="J19" s="18">
        <v>552</v>
      </c>
      <c r="K19" s="18" t="s">
        <v>282</v>
      </c>
      <c r="L19" s="18" t="s">
        <v>282</v>
      </c>
      <c r="M19" s="457" t="s">
        <v>1400</v>
      </c>
      <c r="N19" s="457"/>
      <c r="O19" s="18"/>
      <c r="P19" s="18"/>
      <c r="Q19" s="18"/>
      <c r="R19" s="44"/>
      <c r="S19" s="18"/>
    </row>
    <row r="20" spans="2:19" ht="48" customHeight="1" x14ac:dyDescent="0.25">
      <c r="B20" s="18">
        <v>15</v>
      </c>
      <c r="C20" s="465">
        <v>182500700025</v>
      </c>
      <c r="D20" s="466" t="s">
        <v>1815</v>
      </c>
      <c r="E20" s="466" t="s">
        <v>1816</v>
      </c>
      <c r="F20" s="467">
        <v>6280126314</v>
      </c>
      <c r="G20" s="468" t="s">
        <v>1817</v>
      </c>
      <c r="H20" s="467">
        <v>1124</v>
      </c>
      <c r="I20" s="467">
        <v>855</v>
      </c>
      <c r="J20" s="467">
        <v>867</v>
      </c>
      <c r="K20" s="467">
        <v>1214</v>
      </c>
      <c r="L20" s="467">
        <v>760</v>
      </c>
      <c r="M20" s="469">
        <v>80</v>
      </c>
      <c r="N20" s="459" t="s">
        <v>1328</v>
      </c>
      <c r="O20" s="44"/>
      <c r="P20" s="470"/>
      <c r="Q20" s="471" t="s">
        <v>1818</v>
      </c>
      <c r="R20" s="44"/>
      <c r="S20" s="18"/>
    </row>
    <row r="21" spans="2:19" ht="35.1" customHeight="1" x14ac:dyDescent="0.25">
      <c r="B21" s="18">
        <v>16</v>
      </c>
      <c r="C21" s="455">
        <v>182500700028</v>
      </c>
      <c r="D21" s="14" t="s">
        <v>1819</v>
      </c>
      <c r="E21" s="14" t="s">
        <v>371</v>
      </c>
      <c r="F21" s="18">
        <v>9319148931</v>
      </c>
      <c r="G21" s="456" t="s">
        <v>1820</v>
      </c>
      <c r="H21" s="18">
        <v>1020</v>
      </c>
      <c r="I21" s="18">
        <v>601</v>
      </c>
      <c r="J21" s="18">
        <v>668</v>
      </c>
      <c r="K21" s="18">
        <v>848</v>
      </c>
      <c r="L21" s="18">
        <v>568</v>
      </c>
      <c r="M21" s="457">
        <v>61.49</v>
      </c>
      <c r="N21" s="457"/>
      <c r="O21" s="18"/>
      <c r="P21" s="18"/>
      <c r="Q21" s="18"/>
      <c r="R21" s="464" t="s">
        <v>1713</v>
      </c>
      <c r="S21" s="18"/>
    </row>
    <row r="22" spans="2:19" ht="35.1" customHeight="1" x14ac:dyDescent="0.25">
      <c r="B22" s="18">
        <v>17</v>
      </c>
      <c r="C22" s="458">
        <v>182500700032</v>
      </c>
      <c r="D22" s="14" t="s">
        <v>1821</v>
      </c>
      <c r="E22" s="14" t="s">
        <v>1822</v>
      </c>
      <c r="F22" s="18">
        <v>9306902904</v>
      </c>
      <c r="G22" s="456" t="s">
        <v>1823</v>
      </c>
      <c r="H22" s="18">
        <v>934</v>
      </c>
      <c r="I22" s="18">
        <v>712</v>
      </c>
      <c r="J22" s="18">
        <v>759</v>
      </c>
      <c r="K22" s="18">
        <v>1080</v>
      </c>
      <c r="L22" s="18">
        <v>617</v>
      </c>
      <c r="M22" s="457">
        <v>68.08</v>
      </c>
      <c r="N22" s="459" t="s">
        <v>1328</v>
      </c>
      <c r="O22" s="460" t="s">
        <v>1445</v>
      </c>
      <c r="P22" s="18"/>
      <c r="Q22" s="18"/>
      <c r="R22" s="44"/>
      <c r="S22" s="18"/>
    </row>
    <row r="23" spans="2:19" ht="35.1" customHeight="1" x14ac:dyDescent="0.25">
      <c r="B23" s="18">
        <v>18</v>
      </c>
      <c r="C23" s="455">
        <v>182500700033</v>
      </c>
      <c r="D23" s="14" t="s">
        <v>1824</v>
      </c>
      <c r="E23" s="14" t="s">
        <v>1825</v>
      </c>
      <c r="F23" s="18">
        <v>8219745252</v>
      </c>
      <c r="G23" s="456" t="s">
        <v>1826</v>
      </c>
      <c r="H23" s="18">
        <v>934</v>
      </c>
      <c r="I23" s="18" t="s">
        <v>282</v>
      </c>
      <c r="J23" s="18">
        <v>647</v>
      </c>
      <c r="K23" s="18" t="s">
        <v>282</v>
      </c>
      <c r="L23" s="18" t="s">
        <v>282</v>
      </c>
      <c r="M23" s="457" t="s">
        <v>1400</v>
      </c>
      <c r="N23" s="457"/>
      <c r="O23" s="18"/>
      <c r="P23" s="18"/>
      <c r="Q23" s="18"/>
      <c r="R23" s="44"/>
      <c r="S23" s="18"/>
    </row>
    <row r="24" spans="2:19" s="267" customFormat="1" ht="35.1" customHeight="1" x14ac:dyDescent="0.25">
      <c r="B24" s="18">
        <v>19</v>
      </c>
      <c r="C24" s="455">
        <v>182500700035</v>
      </c>
      <c r="D24" s="14" t="s">
        <v>1827</v>
      </c>
      <c r="E24" s="14" t="s">
        <v>1646</v>
      </c>
      <c r="F24" s="18">
        <v>7082237806</v>
      </c>
      <c r="G24" s="456" t="s">
        <v>1828</v>
      </c>
      <c r="H24" s="18">
        <v>975</v>
      </c>
      <c r="I24" s="18" t="s">
        <v>282</v>
      </c>
      <c r="J24" s="18">
        <v>612</v>
      </c>
      <c r="K24" s="18" t="s">
        <v>282</v>
      </c>
      <c r="L24" s="18" t="s">
        <v>282</v>
      </c>
      <c r="M24" s="457" t="s">
        <v>1400</v>
      </c>
      <c r="N24" s="457"/>
      <c r="O24" s="18"/>
      <c r="P24" s="18"/>
      <c r="Q24" s="18"/>
      <c r="R24" s="44"/>
      <c r="S24" s="18"/>
    </row>
    <row r="25" spans="2:19" ht="35.1" customHeight="1" x14ac:dyDescent="0.25">
      <c r="B25" s="18">
        <v>20</v>
      </c>
      <c r="C25" s="458">
        <v>182500700036</v>
      </c>
      <c r="D25" s="14" t="s">
        <v>1829</v>
      </c>
      <c r="E25" s="14" t="s">
        <v>1830</v>
      </c>
      <c r="F25" s="18">
        <v>7419070052</v>
      </c>
      <c r="G25" s="456" t="s">
        <v>1831</v>
      </c>
      <c r="H25" s="18">
        <v>1008</v>
      </c>
      <c r="I25" s="18">
        <v>680</v>
      </c>
      <c r="J25" s="18">
        <v>697</v>
      </c>
      <c r="K25" s="18">
        <v>944</v>
      </c>
      <c r="L25" s="18">
        <v>564</v>
      </c>
      <c r="M25" s="457">
        <v>64.61</v>
      </c>
      <c r="N25" s="459" t="s">
        <v>1328</v>
      </c>
      <c r="O25" s="460" t="s">
        <v>1445</v>
      </c>
      <c r="P25" s="18"/>
      <c r="Q25" s="18"/>
      <c r="R25" s="44"/>
      <c r="S25" s="18"/>
    </row>
    <row r="26" spans="2:19" ht="35.1" customHeight="1" x14ac:dyDescent="0.25">
      <c r="B26" s="18">
        <v>21</v>
      </c>
      <c r="C26" s="455">
        <v>182500700038</v>
      </c>
      <c r="D26" s="14" t="s">
        <v>1832</v>
      </c>
      <c r="E26" s="14" t="s">
        <v>727</v>
      </c>
      <c r="F26" s="18">
        <v>9017218999</v>
      </c>
      <c r="G26" s="456"/>
      <c r="H26" s="18">
        <v>966</v>
      </c>
      <c r="I26" s="18" t="s">
        <v>282</v>
      </c>
      <c r="J26" s="18">
        <v>674</v>
      </c>
      <c r="K26" s="18">
        <v>845</v>
      </c>
      <c r="L26" s="18" t="s">
        <v>282</v>
      </c>
      <c r="M26" s="457" t="s">
        <v>1400</v>
      </c>
      <c r="N26" s="457"/>
      <c r="O26" s="18"/>
      <c r="P26" s="18"/>
      <c r="Q26" s="18"/>
      <c r="R26" s="44"/>
      <c r="S26" s="18"/>
    </row>
    <row r="27" spans="2:19" ht="35.1" customHeight="1" x14ac:dyDescent="0.25">
      <c r="B27" s="18">
        <v>22</v>
      </c>
      <c r="C27" s="455">
        <v>182500700039</v>
      </c>
      <c r="D27" s="14" t="s">
        <v>1833</v>
      </c>
      <c r="E27" s="14" t="s">
        <v>1834</v>
      </c>
      <c r="F27" s="18">
        <v>7082554260</v>
      </c>
      <c r="G27" s="456" t="s">
        <v>1835</v>
      </c>
      <c r="H27" s="18">
        <v>996</v>
      </c>
      <c r="I27" s="18" t="s">
        <v>282</v>
      </c>
      <c r="J27" s="18">
        <v>645</v>
      </c>
      <c r="K27" s="18" t="s">
        <v>282</v>
      </c>
      <c r="L27" s="18" t="s">
        <v>282</v>
      </c>
      <c r="M27" s="457" t="s">
        <v>1400</v>
      </c>
      <c r="N27" s="457"/>
      <c r="O27" s="18"/>
      <c r="P27" s="18"/>
      <c r="Q27" s="18"/>
      <c r="R27" s="44"/>
      <c r="S27" s="18"/>
    </row>
    <row r="28" spans="2:19" ht="35.1" customHeight="1" x14ac:dyDescent="0.25">
      <c r="B28" s="18">
        <v>23</v>
      </c>
      <c r="C28" s="455">
        <v>182500700041</v>
      </c>
      <c r="D28" s="14" t="s">
        <v>1836</v>
      </c>
      <c r="E28" s="14" t="s">
        <v>1837</v>
      </c>
      <c r="F28" s="18">
        <v>9997998532</v>
      </c>
      <c r="G28" s="456" t="s">
        <v>1838</v>
      </c>
      <c r="H28" s="18">
        <v>950</v>
      </c>
      <c r="I28" s="18" t="s">
        <v>282</v>
      </c>
      <c r="J28" s="18">
        <v>635</v>
      </c>
      <c r="K28" s="18" t="s">
        <v>282</v>
      </c>
      <c r="L28" s="18" t="s">
        <v>282</v>
      </c>
      <c r="M28" s="457" t="s">
        <v>1400</v>
      </c>
      <c r="N28" s="457"/>
      <c r="O28" s="18"/>
      <c r="P28" s="18"/>
      <c r="Q28" s="18"/>
      <c r="R28" s="44"/>
      <c r="S28" s="18"/>
    </row>
    <row r="29" spans="2:19" ht="35.1" customHeight="1" x14ac:dyDescent="0.25">
      <c r="B29" s="18">
        <v>24</v>
      </c>
      <c r="C29" s="455">
        <v>182500700042</v>
      </c>
      <c r="D29" s="14" t="s">
        <v>1154</v>
      </c>
      <c r="E29" s="14" t="s">
        <v>1839</v>
      </c>
      <c r="F29" s="18">
        <v>9996449362</v>
      </c>
      <c r="G29" s="456"/>
      <c r="H29" s="18">
        <v>995</v>
      </c>
      <c r="I29" s="18">
        <v>661</v>
      </c>
      <c r="J29" s="18">
        <v>696</v>
      </c>
      <c r="K29" s="18">
        <v>857</v>
      </c>
      <c r="L29" s="18">
        <v>493</v>
      </c>
      <c r="M29" s="457">
        <v>61.44</v>
      </c>
      <c r="N29" s="457"/>
      <c r="O29" s="18"/>
      <c r="P29" s="18"/>
      <c r="Q29" s="18"/>
      <c r="R29" s="464" t="s">
        <v>1713</v>
      </c>
      <c r="S29" s="18"/>
    </row>
    <row r="30" spans="2:19" ht="35.1" customHeight="1" x14ac:dyDescent="0.25">
      <c r="B30" s="18">
        <v>25</v>
      </c>
      <c r="C30" s="472">
        <v>182500700043</v>
      </c>
      <c r="D30" s="38" t="s">
        <v>1840</v>
      </c>
      <c r="E30" s="38" t="s">
        <v>1841</v>
      </c>
      <c r="F30" s="18">
        <v>9306748415</v>
      </c>
      <c r="G30" s="456" t="s">
        <v>1842</v>
      </c>
      <c r="H30" s="18">
        <v>962</v>
      </c>
      <c r="I30" s="18" t="s">
        <v>282</v>
      </c>
      <c r="J30" s="18">
        <v>563</v>
      </c>
      <c r="K30" s="18" t="s">
        <v>282</v>
      </c>
      <c r="L30" s="18">
        <v>429</v>
      </c>
      <c r="M30" s="457" t="s">
        <v>1400</v>
      </c>
      <c r="N30" s="457"/>
      <c r="O30" s="18"/>
      <c r="P30" s="18"/>
      <c r="Q30" s="18"/>
      <c r="R30" s="44"/>
      <c r="S30" s="18"/>
    </row>
    <row r="31" spans="2:19" ht="35.1" customHeight="1" x14ac:dyDescent="0.25">
      <c r="B31" s="18">
        <v>26</v>
      </c>
      <c r="C31" s="458">
        <v>182500700047</v>
      </c>
      <c r="D31" s="14" t="s">
        <v>1498</v>
      </c>
      <c r="E31" s="14" t="s">
        <v>1477</v>
      </c>
      <c r="F31" s="18">
        <v>8219884712</v>
      </c>
      <c r="G31" s="456" t="s">
        <v>1843</v>
      </c>
      <c r="H31" s="18">
        <v>989</v>
      </c>
      <c r="I31" s="18">
        <v>734</v>
      </c>
      <c r="J31" s="18">
        <v>775</v>
      </c>
      <c r="K31" s="18">
        <v>963</v>
      </c>
      <c r="L31" s="18">
        <v>566</v>
      </c>
      <c r="M31" s="457">
        <v>66.84</v>
      </c>
      <c r="N31" s="459" t="s">
        <v>1328</v>
      </c>
      <c r="O31" s="460" t="s">
        <v>1445</v>
      </c>
      <c r="P31" s="18"/>
      <c r="Q31" s="18"/>
      <c r="R31" s="44"/>
      <c r="S31" s="18"/>
    </row>
    <row r="32" spans="2:19" ht="35.1" customHeight="1" x14ac:dyDescent="0.25">
      <c r="B32" s="18">
        <v>27</v>
      </c>
      <c r="C32" s="458">
        <v>182500700048</v>
      </c>
      <c r="D32" s="14" t="s">
        <v>1844</v>
      </c>
      <c r="E32" s="14" t="s">
        <v>1845</v>
      </c>
      <c r="F32" s="18">
        <v>9817439095</v>
      </c>
      <c r="G32" s="456" t="s">
        <v>1846</v>
      </c>
      <c r="H32" s="18">
        <v>997</v>
      </c>
      <c r="I32" s="18">
        <v>716</v>
      </c>
      <c r="J32" s="18">
        <v>781</v>
      </c>
      <c r="K32" s="18">
        <v>1116</v>
      </c>
      <c r="L32" s="18">
        <v>634</v>
      </c>
      <c r="M32" s="457">
        <v>70.44</v>
      </c>
      <c r="N32" s="459" t="s">
        <v>1328</v>
      </c>
      <c r="O32" s="460" t="s">
        <v>1445</v>
      </c>
      <c r="P32" s="18"/>
      <c r="Q32" s="18"/>
      <c r="R32" s="44"/>
      <c r="S32" s="18"/>
    </row>
    <row r="33" spans="2:19" ht="35.1" customHeight="1" x14ac:dyDescent="0.25">
      <c r="B33" s="18">
        <v>28</v>
      </c>
      <c r="C33" s="458">
        <v>182500700052</v>
      </c>
      <c r="D33" s="14" t="s">
        <v>1847</v>
      </c>
      <c r="E33" s="14" t="s">
        <v>1848</v>
      </c>
      <c r="F33" s="18">
        <v>8449911324</v>
      </c>
      <c r="G33" s="456" t="s">
        <v>1849</v>
      </c>
      <c r="H33" s="18">
        <v>997</v>
      </c>
      <c r="I33" s="18">
        <v>640</v>
      </c>
      <c r="J33" s="18">
        <v>660</v>
      </c>
      <c r="K33" s="18">
        <v>812</v>
      </c>
      <c r="L33" s="18">
        <v>517</v>
      </c>
      <c r="M33" s="457">
        <v>60.18</v>
      </c>
      <c r="N33" s="459" t="s">
        <v>1328</v>
      </c>
      <c r="O33" s="460" t="s">
        <v>1445</v>
      </c>
      <c r="P33" s="18"/>
      <c r="Q33" s="18"/>
      <c r="R33" s="44"/>
      <c r="S33" s="18"/>
    </row>
    <row r="34" spans="2:19" ht="35.1" customHeight="1" x14ac:dyDescent="0.25">
      <c r="B34" s="18">
        <v>29</v>
      </c>
      <c r="C34" s="455">
        <v>182500700053</v>
      </c>
      <c r="D34" s="14" t="s">
        <v>1850</v>
      </c>
      <c r="E34" s="14" t="s">
        <v>1851</v>
      </c>
      <c r="F34" s="18">
        <v>9816717578</v>
      </c>
      <c r="G34" s="456" t="s">
        <v>1852</v>
      </c>
      <c r="H34" s="18">
        <v>983</v>
      </c>
      <c r="I34" s="18">
        <v>682</v>
      </c>
      <c r="J34" s="18">
        <v>727</v>
      </c>
      <c r="K34" s="18">
        <v>833</v>
      </c>
      <c r="L34" s="18">
        <v>505</v>
      </c>
      <c r="M34" s="457">
        <v>61.91</v>
      </c>
      <c r="N34" s="459" t="s">
        <v>1328</v>
      </c>
      <c r="O34" s="18"/>
      <c r="P34" s="462" t="s">
        <v>1321</v>
      </c>
      <c r="Q34" s="18"/>
      <c r="R34" s="44"/>
      <c r="S34" s="18"/>
    </row>
    <row r="35" spans="2:19" ht="35.1" customHeight="1" x14ac:dyDescent="0.25">
      <c r="B35" s="18">
        <v>30</v>
      </c>
      <c r="C35" s="455">
        <v>182500700055</v>
      </c>
      <c r="D35" s="14" t="s">
        <v>327</v>
      </c>
      <c r="E35" s="14" t="s">
        <v>1841</v>
      </c>
      <c r="F35" s="18">
        <v>8295578740</v>
      </c>
      <c r="G35" s="456" t="s">
        <v>1853</v>
      </c>
      <c r="H35" s="18">
        <v>953</v>
      </c>
      <c r="I35" s="18" t="s">
        <v>282</v>
      </c>
      <c r="J35" s="18">
        <v>634</v>
      </c>
      <c r="K35" s="18" t="s">
        <v>282</v>
      </c>
      <c r="L35" s="18" t="s">
        <v>282</v>
      </c>
      <c r="M35" s="457" t="s">
        <v>1400</v>
      </c>
      <c r="N35" s="457"/>
      <c r="O35" s="18"/>
      <c r="P35" s="18"/>
      <c r="Q35" s="18"/>
      <c r="R35" s="44"/>
      <c r="S35" s="18"/>
    </row>
    <row r="36" spans="2:19" ht="35.1" customHeight="1" x14ac:dyDescent="0.25">
      <c r="B36" s="18">
        <v>31</v>
      </c>
      <c r="C36" s="458">
        <v>182500700057</v>
      </c>
      <c r="D36" s="14" t="s">
        <v>1854</v>
      </c>
      <c r="E36" s="14" t="s">
        <v>1855</v>
      </c>
      <c r="F36" s="18">
        <v>8988080468</v>
      </c>
      <c r="G36" s="456" t="s">
        <v>1856</v>
      </c>
      <c r="H36" s="18">
        <v>1032</v>
      </c>
      <c r="I36" s="18">
        <v>648</v>
      </c>
      <c r="J36" s="18">
        <v>698</v>
      </c>
      <c r="K36" s="18">
        <v>913</v>
      </c>
      <c r="L36" s="18">
        <v>480</v>
      </c>
      <c r="M36" s="457">
        <v>62.59</v>
      </c>
      <c r="N36" s="459" t="s">
        <v>1328</v>
      </c>
      <c r="O36" s="460" t="s">
        <v>1445</v>
      </c>
      <c r="P36" s="18"/>
      <c r="Q36" s="18"/>
      <c r="R36" s="44"/>
      <c r="S36" s="18"/>
    </row>
    <row r="37" spans="2:19" ht="35.1" customHeight="1" x14ac:dyDescent="0.25">
      <c r="B37" s="18">
        <v>32</v>
      </c>
      <c r="C37" s="455">
        <v>182500700058</v>
      </c>
      <c r="D37" s="14" t="s">
        <v>828</v>
      </c>
      <c r="E37" s="14" t="s">
        <v>1857</v>
      </c>
      <c r="F37" s="18">
        <v>9350048327</v>
      </c>
      <c r="G37" s="456"/>
      <c r="H37" s="18">
        <v>937</v>
      </c>
      <c r="I37" s="18" t="s">
        <v>282</v>
      </c>
      <c r="J37" s="18">
        <v>661</v>
      </c>
      <c r="K37" s="18" t="s">
        <v>282</v>
      </c>
      <c r="L37" s="18">
        <v>450</v>
      </c>
      <c r="M37" s="457" t="s">
        <v>1400</v>
      </c>
      <c r="N37" s="457"/>
      <c r="O37" s="18"/>
      <c r="P37" s="18"/>
      <c r="Q37" s="18"/>
      <c r="R37" s="44"/>
      <c r="S37" s="18"/>
    </row>
    <row r="38" spans="2:19" ht="35.1" customHeight="1" x14ac:dyDescent="0.25">
      <c r="B38" s="18">
        <v>33</v>
      </c>
      <c r="C38" s="455">
        <v>182500700059</v>
      </c>
      <c r="D38" s="14" t="s">
        <v>1657</v>
      </c>
      <c r="E38" s="14" t="s">
        <v>1858</v>
      </c>
      <c r="F38" s="18">
        <v>9017218999</v>
      </c>
      <c r="G38" s="456"/>
      <c r="H38" s="18">
        <v>953</v>
      </c>
      <c r="I38" s="18" t="s">
        <v>282</v>
      </c>
      <c r="J38" s="18">
        <v>651</v>
      </c>
      <c r="K38" s="18" t="s">
        <v>282</v>
      </c>
      <c r="L38" s="18">
        <v>512</v>
      </c>
      <c r="M38" s="457" t="s">
        <v>1400</v>
      </c>
      <c r="N38" s="457"/>
      <c r="O38" s="18"/>
      <c r="P38" s="18"/>
      <c r="Q38" s="18"/>
      <c r="R38" s="44"/>
      <c r="S38" s="18"/>
    </row>
    <row r="39" spans="2:19" ht="35.1" customHeight="1" x14ac:dyDescent="0.25">
      <c r="B39" s="18">
        <v>34</v>
      </c>
      <c r="C39" s="458">
        <v>182500700061</v>
      </c>
      <c r="D39" s="14" t="s">
        <v>1859</v>
      </c>
      <c r="E39" s="14" t="s">
        <v>1860</v>
      </c>
      <c r="F39" s="18">
        <v>7056880224</v>
      </c>
      <c r="G39" s="456"/>
      <c r="H39" s="18">
        <v>1292</v>
      </c>
      <c r="I39" s="18">
        <v>996</v>
      </c>
      <c r="J39" s="18">
        <v>986</v>
      </c>
      <c r="K39" s="18">
        <v>1282</v>
      </c>
      <c r="L39" s="18">
        <v>813</v>
      </c>
      <c r="M39" s="457">
        <v>89.11</v>
      </c>
      <c r="N39" s="459" t="s">
        <v>1328</v>
      </c>
      <c r="O39" s="460" t="s">
        <v>1445</v>
      </c>
      <c r="P39" s="18"/>
      <c r="Q39" s="18"/>
      <c r="R39" s="44"/>
      <c r="S39" s="18"/>
    </row>
    <row r="40" spans="2:19" ht="35.1" customHeight="1" x14ac:dyDescent="0.25">
      <c r="B40" s="18">
        <v>35</v>
      </c>
      <c r="C40" s="458">
        <v>182500719002</v>
      </c>
      <c r="D40" s="473" t="s">
        <v>1861</v>
      </c>
      <c r="E40" s="473" t="s">
        <v>1862</v>
      </c>
      <c r="F40" s="18">
        <v>9805837237</v>
      </c>
      <c r="G40" s="456" t="s">
        <v>1863</v>
      </c>
      <c r="H40" s="18"/>
      <c r="I40" s="18">
        <v>865</v>
      </c>
      <c r="J40" s="18">
        <v>909</v>
      </c>
      <c r="K40" s="18">
        <v>1150</v>
      </c>
      <c r="L40" s="18">
        <v>618</v>
      </c>
      <c r="M40" s="457">
        <v>78.28</v>
      </c>
      <c r="N40" s="459" t="s">
        <v>1328</v>
      </c>
      <c r="O40" s="460" t="s">
        <v>1445</v>
      </c>
      <c r="P40" s="18"/>
      <c r="Q40" s="18"/>
      <c r="R40" s="44"/>
      <c r="S40" s="18"/>
    </row>
    <row r="41" spans="2:19" ht="35.1" customHeight="1" x14ac:dyDescent="0.25">
      <c r="B41" s="18">
        <v>36</v>
      </c>
      <c r="C41" s="474">
        <v>182500719003</v>
      </c>
      <c r="D41" s="475" t="s">
        <v>1864</v>
      </c>
      <c r="E41" s="475" t="s">
        <v>356</v>
      </c>
      <c r="F41" s="18">
        <v>9485858593</v>
      </c>
      <c r="G41" s="456" t="s">
        <v>1865</v>
      </c>
      <c r="H41" s="18"/>
      <c r="I41" s="18">
        <v>595</v>
      </c>
      <c r="J41" s="18">
        <v>621</v>
      </c>
      <c r="K41" s="18">
        <v>831</v>
      </c>
      <c r="L41" s="18">
        <v>540</v>
      </c>
      <c r="M41" s="457">
        <v>57.17</v>
      </c>
      <c r="N41" s="459" t="s">
        <v>1328</v>
      </c>
      <c r="O41" s="18"/>
      <c r="P41" s="462" t="s">
        <v>1321</v>
      </c>
      <c r="Q41" s="18"/>
      <c r="R41" s="44"/>
      <c r="S41" s="18"/>
    </row>
    <row r="42" spans="2:19" ht="35.1" customHeight="1" x14ac:dyDescent="0.25">
      <c r="B42" s="18">
        <v>37</v>
      </c>
      <c r="C42" s="476">
        <v>182500719004</v>
      </c>
      <c r="D42" s="473" t="s">
        <v>1462</v>
      </c>
      <c r="E42" s="473" t="s">
        <v>1866</v>
      </c>
      <c r="F42" s="18">
        <v>7837244189</v>
      </c>
      <c r="G42" s="456" t="s">
        <v>1867</v>
      </c>
      <c r="H42" s="18"/>
      <c r="I42" s="18">
        <v>794</v>
      </c>
      <c r="J42" s="18">
        <v>850</v>
      </c>
      <c r="K42" s="18">
        <v>1218</v>
      </c>
      <c r="L42" s="18">
        <v>651</v>
      </c>
      <c r="M42" s="457">
        <v>77.64</v>
      </c>
      <c r="N42" s="459" t="s">
        <v>1328</v>
      </c>
      <c r="O42" s="18"/>
      <c r="P42" s="462" t="s">
        <v>1321</v>
      </c>
      <c r="Q42" s="18"/>
      <c r="R42" s="44"/>
      <c r="S42" s="463" t="s">
        <v>1868</v>
      </c>
    </row>
    <row r="43" spans="2:19" ht="35.1" customHeight="1" x14ac:dyDescent="0.25">
      <c r="B43" s="18">
        <v>38</v>
      </c>
      <c r="C43" s="458">
        <v>182500719005</v>
      </c>
      <c r="D43" s="475" t="s">
        <v>1869</v>
      </c>
      <c r="E43" s="475" t="s">
        <v>1870</v>
      </c>
      <c r="F43" s="18">
        <v>9350265845</v>
      </c>
      <c r="G43" s="456" t="s">
        <v>1871</v>
      </c>
      <c r="H43" s="18"/>
      <c r="I43" s="18">
        <v>665</v>
      </c>
      <c r="J43" s="18">
        <v>737</v>
      </c>
      <c r="K43" s="18">
        <v>955</v>
      </c>
      <c r="L43" s="18">
        <v>592</v>
      </c>
      <c r="M43" s="457">
        <v>65.17</v>
      </c>
      <c r="N43" s="459" t="s">
        <v>1328</v>
      </c>
      <c r="O43" s="460" t="s">
        <v>1445</v>
      </c>
      <c r="P43" s="18"/>
      <c r="Q43" s="18"/>
      <c r="R43" s="44"/>
      <c r="S43" s="18"/>
    </row>
    <row r="44" spans="2:19" ht="35.1" customHeight="1" x14ac:dyDescent="0.25">
      <c r="B44" s="18">
        <v>39</v>
      </c>
      <c r="C44" s="476">
        <v>182500719006</v>
      </c>
      <c r="D44" s="473" t="s">
        <v>1872</v>
      </c>
      <c r="E44" s="473" t="s">
        <v>1873</v>
      </c>
      <c r="F44" s="18">
        <v>9882580004</v>
      </c>
      <c r="G44" s="456" t="s">
        <v>1874</v>
      </c>
      <c r="H44" s="18"/>
      <c r="I44" s="18">
        <v>595</v>
      </c>
      <c r="J44" s="18">
        <v>595</v>
      </c>
      <c r="K44" s="18">
        <v>833</v>
      </c>
      <c r="L44" s="18">
        <v>494</v>
      </c>
      <c r="M44" s="457">
        <v>55.62</v>
      </c>
      <c r="N44" s="457"/>
      <c r="O44" s="18"/>
      <c r="P44" s="18"/>
      <c r="Q44" s="18"/>
      <c r="R44" s="464" t="s">
        <v>1713</v>
      </c>
      <c r="S44" s="18"/>
    </row>
    <row r="45" spans="2:19" ht="35.1" customHeight="1" x14ac:dyDescent="0.25">
      <c r="B45" s="18">
        <v>40</v>
      </c>
      <c r="C45" s="458">
        <v>182500719007</v>
      </c>
      <c r="D45" s="475" t="s">
        <v>1875</v>
      </c>
      <c r="E45" s="475" t="s">
        <v>1876</v>
      </c>
      <c r="F45" s="18">
        <v>7889025167</v>
      </c>
      <c r="G45" s="456" t="s">
        <v>1877</v>
      </c>
      <c r="H45" s="18"/>
      <c r="I45" s="18">
        <v>630</v>
      </c>
      <c r="J45" s="18">
        <v>614</v>
      </c>
      <c r="K45" s="18">
        <v>952</v>
      </c>
      <c r="L45" s="18">
        <v>553</v>
      </c>
      <c r="M45" s="457">
        <v>60.75</v>
      </c>
      <c r="N45" s="459" t="s">
        <v>1328</v>
      </c>
      <c r="O45" s="460" t="s">
        <v>1445</v>
      </c>
      <c r="P45" s="18"/>
      <c r="Q45" s="18"/>
      <c r="R45" s="44"/>
      <c r="S45" s="18"/>
    </row>
    <row r="46" spans="2:19" ht="35.1" customHeight="1" x14ac:dyDescent="0.25">
      <c r="B46" s="18">
        <v>41</v>
      </c>
      <c r="C46" s="476">
        <v>182500719008</v>
      </c>
      <c r="D46" s="473" t="s">
        <v>1878</v>
      </c>
      <c r="E46" s="473" t="s">
        <v>1879</v>
      </c>
      <c r="F46" s="18">
        <v>7833078910</v>
      </c>
      <c r="G46" s="456" t="s">
        <v>1880</v>
      </c>
      <c r="H46" s="18"/>
      <c r="I46" s="18">
        <v>671</v>
      </c>
      <c r="J46" s="18">
        <v>677</v>
      </c>
      <c r="K46" s="18" t="s">
        <v>282</v>
      </c>
      <c r="L46" s="18">
        <v>514</v>
      </c>
      <c r="M46" s="457" t="s">
        <v>1400</v>
      </c>
      <c r="N46" s="457"/>
      <c r="O46" s="18"/>
      <c r="P46" s="18"/>
      <c r="Q46" s="18"/>
      <c r="R46" s="44"/>
      <c r="S46" s="18"/>
    </row>
    <row r="47" spans="2:19" x14ac:dyDescent="0.25">
      <c r="N47" s="267"/>
      <c r="O47" s="267"/>
    </row>
  </sheetData>
  <mergeCells count="1">
    <mergeCell ref="B1:S1"/>
  </mergeCells>
  <pageMargins left="0.70866141732283472" right="0.70866141732283472" top="0.53" bottom="0.37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6"/>
  <sheetViews>
    <sheetView view="pageBreakPreview" topLeftCell="G1" zoomScaleNormal="100" zoomScaleSheetLayoutView="100" workbookViewId="0">
      <selection activeCell="S7" sqref="S7"/>
    </sheetView>
  </sheetViews>
  <sheetFormatPr defaultRowHeight="24.95" customHeight="1" x14ac:dyDescent="0.25"/>
  <cols>
    <col min="1" max="1" width="6" customWidth="1"/>
    <col min="2" max="2" width="14.7109375" style="896" customWidth="1"/>
    <col min="3" max="3" width="15.140625" style="896" customWidth="1"/>
    <col min="4" max="4" width="15.5703125" style="896" bestFit="1" customWidth="1"/>
    <col min="5" max="5" width="11.5703125" style="897" bestFit="1" customWidth="1"/>
    <col min="6" max="6" width="5.28515625" style="269" bestFit="1" customWidth="1"/>
    <col min="7" max="7" width="6.7109375" style="53" bestFit="1" customWidth="1"/>
    <col min="8" max="8" width="13.85546875" style="53" bestFit="1" customWidth="1"/>
    <col min="9" max="9" width="10.85546875" style="53" bestFit="1" customWidth="1"/>
    <col min="10" max="10" width="15.42578125" customWidth="1"/>
    <col min="11" max="11" width="28" bestFit="1" customWidth="1"/>
    <col min="12" max="12" width="7.140625" style="898" bestFit="1" customWidth="1"/>
    <col min="13" max="15" width="7.5703125" style="898" bestFit="1" customWidth="1"/>
    <col min="16" max="17" width="7.140625" style="53" bestFit="1" customWidth="1"/>
    <col min="18" max="18" width="10.28515625" style="53" bestFit="1" customWidth="1"/>
    <col min="19" max="19" width="10.42578125" style="53" customWidth="1"/>
    <col min="20" max="20" width="20.85546875" style="850" customWidth="1"/>
    <col min="21" max="21" width="10.42578125" style="850" customWidth="1"/>
    <col min="22" max="22" width="16" style="850" customWidth="1"/>
    <col min="23" max="23" width="7.7109375" style="53" customWidth="1"/>
    <col min="24" max="24" width="10.140625" customWidth="1"/>
  </cols>
  <sheetData>
    <row r="1" spans="1:27" ht="41.25" customHeight="1" x14ac:dyDescent="0.25">
      <c r="A1" s="852" t="s">
        <v>3165</v>
      </c>
      <c r="B1" s="852"/>
      <c r="C1" s="852"/>
      <c r="D1" s="852"/>
      <c r="E1" s="852"/>
      <c r="F1" s="852"/>
      <c r="G1" s="852"/>
      <c r="H1" s="852"/>
      <c r="I1" s="852"/>
      <c r="J1" s="852"/>
      <c r="K1" s="852"/>
      <c r="L1" s="852"/>
      <c r="M1" s="852"/>
      <c r="N1" s="852"/>
      <c r="O1" s="852"/>
      <c r="P1" s="852"/>
      <c r="Q1" s="852"/>
      <c r="R1" s="852"/>
      <c r="S1" s="852"/>
      <c r="T1" s="852"/>
      <c r="U1" s="852"/>
      <c r="V1" s="852"/>
      <c r="W1" s="852"/>
    </row>
    <row r="2" spans="1:27" s="267" customFormat="1" ht="41.25" customHeight="1" x14ac:dyDescent="0.25">
      <c r="A2" s="853" t="s">
        <v>3005</v>
      </c>
      <c r="B2" s="854" t="s">
        <v>3166</v>
      </c>
      <c r="C2" s="855" t="s">
        <v>2583</v>
      </c>
      <c r="D2" s="855" t="s">
        <v>2584</v>
      </c>
      <c r="E2" s="856" t="s">
        <v>1004</v>
      </c>
      <c r="F2" s="857" t="s">
        <v>3167</v>
      </c>
      <c r="G2" s="857" t="s">
        <v>3168</v>
      </c>
      <c r="H2" s="853" t="s">
        <v>2723</v>
      </c>
      <c r="I2" s="857" t="s">
        <v>2724</v>
      </c>
      <c r="J2" s="853" t="s">
        <v>2585</v>
      </c>
      <c r="K2" s="857" t="s">
        <v>272</v>
      </c>
      <c r="L2" s="858" t="s">
        <v>2725</v>
      </c>
      <c r="M2" s="858" t="s">
        <v>2726</v>
      </c>
      <c r="N2" s="858" t="s">
        <v>2727</v>
      </c>
      <c r="O2" s="858" t="s">
        <v>2728</v>
      </c>
      <c r="P2" s="858" t="s">
        <v>3169</v>
      </c>
      <c r="Q2" s="858" t="s">
        <v>3170</v>
      </c>
      <c r="R2" s="858" t="s">
        <v>3171</v>
      </c>
      <c r="S2" s="858" t="s">
        <v>3172</v>
      </c>
      <c r="T2" s="859" t="s">
        <v>3173</v>
      </c>
      <c r="U2" s="860" t="s">
        <v>3174</v>
      </c>
      <c r="V2" s="860" t="s">
        <v>3175</v>
      </c>
      <c r="W2" s="861"/>
      <c r="X2" s="862"/>
    </row>
    <row r="3" spans="1:27" ht="39.950000000000003" customHeight="1" x14ac:dyDescent="0.25">
      <c r="A3" s="863">
        <v>1</v>
      </c>
      <c r="B3" s="864" t="s">
        <v>3176</v>
      </c>
      <c r="C3" s="865" t="s">
        <v>3177</v>
      </c>
      <c r="D3" s="865" t="s">
        <v>3178</v>
      </c>
      <c r="E3" s="866">
        <v>37622</v>
      </c>
      <c r="F3" s="867" t="s">
        <v>279</v>
      </c>
      <c r="G3" s="867" t="s">
        <v>2752</v>
      </c>
      <c r="H3" s="868" t="s">
        <v>3179</v>
      </c>
      <c r="I3" s="867" t="s">
        <v>999</v>
      </c>
      <c r="J3" s="868">
        <v>9306698158</v>
      </c>
      <c r="K3" s="869" t="s">
        <v>3180</v>
      </c>
      <c r="L3" s="870" t="s">
        <v>282</v>
      </c>
      <c r="M3" s="870">
        <v>561</v>
      </c>
      <c r="N3" s="870" t="s">
        <v>282</v>
      </c>
      <c r="O3" s="870" t="s">
        <v>282</v>
      </c>
      <c r="P3" s="870">
        <v>725</v>
      </c>
      <c r="Q3" s="870"/>
      <c r="R3" s="870"/>
      <c r="S3" s="870" t="s">
        <v>2739</v>
      </c>
      <c r="T3" s="871" t="s">
        <v>3181</v>
      </c>
      <c r="U3" s="872">
        <v>15000</v>
      </c>
      <c r="V3" s="871">
        <f>U3*12</f>
        <v>180000</v>
      </c>
      <c r="W3" s="873"/>
    </row>
    <row r="4" spans="1:27" ht="39.950000000000003" customHeight="1" x14ac:dyDescent="0.25">
      <c r="A4" s="863">
        <v>2</v>
      </c>
      <c r="B4" s="864" t="s">
        <v>3182</v>
      </c>
      <c r="C4" s="865" t="s">
        <v>2324</v>
      </c>
      <c r="D4" s="865" t="s">
        <v>3183</v>
      </c>
      <c r="E4" s="866">
        <v>38583</v>
      </c>
      <c r="F4" s="867" t="s">
        <v>279</v>
      </c>
      <c r="G4" s="867" t="s">
        <v>2752</v>
      </c>
      <c r="H4" s="868" t="s">
        <v>3184</v>
      </c>
      <c r="I4" s="867" t="s">
        <v>999</v>
      </c>
      <c r="J4" s="868">
        <v>8210633603</v>
      </c>
      <c r="K4" s="869" t="s">
        <v>3185</v>
      </c>
      <c r="L4" s="870">
        <v>745</v>
      </c>
      <c r="M4" s="870">
        <v>684</v>
      </c>
      <c r="N4" s="870">
        <v>648</v>
      </c>
      <c r="O4" s="870">
        <v>751</v>
      </c>
      <c r="P4" s="870">
        <v>752</v>
      </c>
      <c r="Q4" s="870"/>
      <c r="R4" s="870" t="s">
        <v>3186</v>
      </c>
      <c r="S4" s="870" t="s">
        <v>2739</v>
      </c>
      <c r="T4" s="871" t="s">
        <v>3181</v>
      </c>
      <c r="U4" s="872">
        <v>15000</v>
      </c>
      <c r="V4" s="871">
        <f t="shared" ref="V4:V45" si="0">U4*12</f>
        <v>180000</v>
      </c>
      <c r="W4" s="873"/>
    </row>
    <row r="5" spans="1:27" ht="39.950000000000003" customHeight="1" x14ac:dyDescent="0.25">
      <c r="A5" s="863">
        <v>3</v>
      </c>
      <c r="B5" s="864" t="s">
        <v>3187</v>
      </c>
      <c r="C5" s="865" t="s">
        <v>3188</v>
      </c>
      <c r="D5" s="865" t="s">
        <v>3189</v>
      </c>
      <c r="E5" s="866">
        <v>38937</v>
      </c>
      <c r="F5" s="867" t="s">
        <v>313</v>
      </c>
      <c r="G5" s="867" t="s">
        <v>2752</v>
      </c>
      <c r="H5" s="868" t="s">
        <v>3190</v>
      </c>
      <c r="I5" s="867" t="s">
        <v>999</v>
      </c>
      <c r="J5" s="868">
        <v>7404238244</v>
      </c>
      <c r="K5" s="869" t="s">
        <v>3191</v>
      </c>
      <c r="L5" s="870" t="s">
        <v>282</v>
      </c>
      <c r="M5" s="870">
        <v>647</v>
      </c>
      <c r="N5" s="870">
        <v>723</v>
      </c>
      <c r="O5" s="870">
        <v>920</v>
      </c>
      <c r="P5" s="870">
        <v>935</v>
      </c>
      <c r="Q5" s="870"/>
      <c r="R5" s="870"/>
      <c r="S5" s="870">
        <v>555</v>
      </c>
      <c r="T5" s="874" t="s">
        <v>3192</v>
      </c>
      <c r="U5" s="874">
        <v>13000</v>
      </c>
      <c r="V5" s="871">
        <f t="shared" si="0"/>
        <v>156000</v>
      </c>
      <c r="W5" s="873"/>
    </row>
    <row r="6" spans="1:27" ht="39.950000000000003" customHeight="1" x14ac:dyDescent="0.25">
      <c r="A6" s="863">
        <v>4</v>
      </c>
      <c r="B6" s="864" t="s">
        <v>3193</v>
      </c>
      <c r="C6" s="865" t="s">
        <v>3194</v>
      </c>
      <c r="D6" s="865" t="s">
        <v>3195</v>
      </c>
      <c r="E6" s="866">
        <v>38716</v>
      </c>
      <c r="F6" s="867" t="s">
        <v>279</v>
      </c>
      <c r="G6" s="867" t="s">
        <v>2752</v>
      </c>
      <c r="H6" s="868" t="s">
        <v>3196</v>
      </c>
      <c r="I6" s="867" t="s">
        <v>999</v>
      </c>
      <c r="J6" s="868">
        <v>8808679164</v>
      </c>
      <c r="K6" s="869" t="s">
        <v>3197</v>
      </c>
      <c r="L6" s="870">
        <v>711</v>
      </c>
      <c r="M6" s="875">
        <v>620</v>
      </c>
      <c r="N6" s="870">
        <v>700</v>
      </c>
      <c r="O6" s="870">
        <v>890</v>
      </c>
      <c r="P6" s="870">
        <v>875</v>
      </c>
      <c r="Q6" s="870"/>
      <c r="R6" s="870" t="s">
        <v>3186</v>
      </c>
      <c r="S6" s="870">
        <v>518</v>
      </c>
      <c r="T6" s="871" t="s">
        <v>3181</v>
      </c>
      <c r="U6" s="872">
        <v>15000</v>
      </c>
      <c r="V6" s="871">
        <f t="shared" si="0"/>
        <v>180000</v>
      </c>
      <c r="W6" s="873"/>
      <c r="AA6" s="850"/>
    </row>
    <row r="7" spans="1:27" ht="39.950000000000003" customHeight="1" x14ac:dyDescent="0.25">
      <c r="A7" s="863">
        <v>5</v>
      </c>
      <c r="B7" s="864" t="s">
        <v>3198</v>
      </c>
      <c r="C7" s="865" t="s">
        <v>3199</v>
      </c>
      <c r="D7" s="865" t="s">
        <v>3200</v>
      </c>
      <c r="E7" s="866">
        <v>38039</v>
      </c>
      <c r="F7" s="867" t="s">
        <v>279</v>
      </c>
      <c r="G7" s="867" t="s">
        <v>2752</v>
      </c>
      <c r="H7" s="868" t="s">
        <v>3201</v>
      </c>
      <c r="I7" s="867" t="s">
        <v>999</v>
      </c>
      <c r="J7" s="868">
        <v>8292869975</v>
      </c>
      <c r="K7" s="869" t="s">
        <v>3202</v>
      </c>
      <c r="L7" s="870">
        <v>716</v>
      </c>
      <c r="M7" s="870">
        <v>661</v>
      </c>
      <c r="N7" s="870" t="s">
        <v>282</v>
      </c>
      <c r="O7" s="870">
        <v>775</v>
      </c>
      <c r="P7" s="870">
        <v>867</v>
      </c>
      <c r="Q7" s="870"/>
      <c r="R7" s="870"/>
      <c r="S7" s="870">
        <v>501</v>
      </c>
      <c r="T7" s="871" t="s">
        <v>3203</v>
      </c>
      <c r="U7" s="872">
        <v>13200</v>
      </c>
      <c r="V7" s="871">
        <f t="shared" si="0"/>
        <v>158400</v>
      </c>
      <c r="W7" s="873"/>
    </row>
    <row r="8" spans="1:27" ht="39.950000000000003" customHeight="1" x14ac:dyDescent="0.25">
      <c r="A8" s="863">
        <v>6</v>
      </c>
      <c r="B8" s="864" t="s">
        <v>3204</v>
      </c>
      <c r="C8" s="865" t="s">
        <v>3205</v>
      </c>
      <c r="D8" s="865" t="s">
        <v>3206</v>
      </c>
      <c r="E8" s="866">
        <v>38628</v>
      </c>
      <c r="F8" s="867" t="s">
        <v>279</v>
      </c>
      <c r="G8" s="867" t="s">
        <v>2752</v>
      </c>
      <c r="H8" s="868" t="s">
        <v>3207</v>
      </c>
      <c r="I8" s="867" t="s">
        <v>999</v>
      </c>
      <c r="J8" s="868">
        <v>8091089018</v>
      </c>
      <c r="K8" s="869" t="s">
        <v>3208</v>
      </c>
      <c r="L8" s="870" t="s">
        <v>282</v>
      </c>
      <c r="M8" s="870" t="s">
        <v>282</v>
      </c>
      <c r="N8" s="870" t="s">
        <v>282</v>
      </c>
      <c r="O8" s="870" t="s">
        <v>282</v>
      </c>
      <c r="P8" s="870" t="s">
        <v>282</v>
      </c>
      <c r="Q8" s="870"/>
      <c r="R8" s="870"/>
      <c r="S8" s="870" t="s">
        <v>2739</v>
      </c>
      <c r="T8" s="871" t="s">
        <v>3181</v>
      </c>
      <c r="U8" s="872">
        <v>15000</v>
      </c>
      <c r="V8" s="871">
        <f t="shared" si="0"/>
        <v>180000</v>
      </c>
      <c r="W8" s="873"/>
    </row>
    <row r="9" spans="1:27" ht="39.950000000000003" customHeight="1" x14ac:dyDescent="0.25">
      <c r="A9" s="863">
        <v>7</v>
      </c>
      <c r="B9" s="864" t="s">
        <v>3209</v>
      </c>
      <c r="C9" s="865" t="s">
        <v>1263</v>
      </c>
      <c r="D9" s="865" t="s">
        <v>3210</v>
      </c>
      <c r="E9" s="866">
        <v>39214</v>
      </c>
      <c r="F9" s="867" t="s">
        <v>279</v>
      </c>
      <c r="G9" s="867" t="s">
        <v>2752</v>
      </c>
      <c r="H9" s="868" t="s">
        <v>3211</v>
      </c>
      <c r="I9" s="867" t="s">
        <v>999</v>
      </c>
      <c r="J9" s="868">
        <v>9218034417</v>
      </c>
      <c r="K9" s="869" t="s">
        <v>3212</v>
      </c>
      <c r="L9" s="870">
        <v>714</v>
      </c>
      <c r="M9" s="870">
        <v>757</v>
      </c>
      <c r="N9" s="870">
        <v>780</v>
      </c>
      <c r="O9" s="870">
        <v>942</v>
      </c>
      <c r="P9" s="870">
        <v>905</v>
      </c>
      <c r="Q9" s="870"/>
      <c r="R9" s="870" t="s">
        <v>3186</v>
      </c>
      <c r="S9" s="870">
        <v>477</v>
      </c>
      <c r="T9" s="871" t="s">
        <v>3181</v>
      </c>
      <c r="U9" s="872">
        <v>15000</v>
      </c>
      <c r="V9" s="871">
        <f t="shared" si="0"/>
        <v>180000</v>
      </c>
      <c r="W9" s="873"/>
    </row>
    <row r="10" spans="1:27" ht="39.950000000000003" customHeight="1" x14ac:dyDescent="0.25">
      <c r="A10" s="863">
        <v>8</v>
      </c>
      <c r="B10" s="864" t="s">
        <v>3213</v>
      </c>
      <c r="C10" s="865" t="s">
        <v>3214</v>
      </c>
      <c r="D10" s="865" t="s">
        <v>789</v>
      </c>
      <c r="E10" s="866">
        <v>38427</v>
      </c>
      <c r="F10" s="867" t="s">
        <v>279</v>
      </c>
      <c r="G10" s="867" t="s">
        <v>2752</v>
      </c>
      <c r="H10" s="868" t="s">
        <v>3215</v>
      </c>
      <c r="I10" s="867" t="s">
        <v>999</v>
      </c>
      <c r="J10" s="868">
        <v>9050296587</v>
      </c>
      <c r="K10" s="869" t="s">
        <v>3216</v>
      </c>
      <c r="L10" s="870" t="s">
        <v>282</v>
      </c>
      <c r="M10" s="870" t="s">
        <v>282</v>
      </c>
      <c r="N10" s="870" t="s">
        <v>282</v>
      </c>
      <c r="O10" s="870" t="s">
        <v>282</v>
      </c>
      <c r="P10" s="870" t="s">
        <v>282</v>
      </c>
      <c r="Q10" s="870"/>
      <c r="R10" s="870"/>
      <c r="S10" s="870" t="s">
        <v>2739</v>
      </c>
      <c r="T10" s="871" t="s">
        <v>3181</v>
      </c>
      <c r="U10" s="872">
        <v>15000</v>
      </c>
      <c r="V10" s="871">
        <f t="shared" si="0"/>
        <v>180000</v>
      </c>
      <c r="W10" s="873"/>
    </row>
    <row r="11" spans="1:27" ht="39.950000000000003" customHeight="1" x14ac:dyDescent="0.25">
      <c r="A11" s="863">
        <v>9</v>
      </c>
      <c r="B11" s="864" t="s">
        <v>3217</v>
      </c>
      <c r="C11" s="865" t="s">
        <v>3218</v>
      </c>
      <c r="D11" s="865" t="s">
        <v>2970</v>
      </c>
      <c r="E11" s="866">
        <v>37849</v>
      </c>
      <c r="F11" s="867" t="s">
        <v>279</v>
      </c>
      <c r="G11" s="867" t="s">
        <v>2744</v>
      </c>
      <c r="H11" s="868" t="s">
        <v>3219</v>
      </c>
      <c r="I11" s="867" t="s">
        <v>3220</v>
      </c>
      <c r="J11" s="868">
        <v>9418391498</v>
      </c>
      <c r="K11" s="869" t="s">
        <v>3221</v>
      </c>
      <c r="L11" s="870" t="s">
        <v>282</v>
      </c>
      <c r="M11" s="870" t="s">
        <v>282</v>
      </c>
      <c r="N11" s="870" t="s">
        <v>282</v>
      </c>
      <c r="O11" s="870" t="s">
        <v>282</v>
      </c>
      <c r="P11" s="870">
        <v>680</v>
      </c>
      <c r="Q11" s="870"/>
      <c r="R11" s="870"/>
      <c r="S11" s="870" t="s">
        <v>2739</v>
      </c>
      <c r="T11" s="871" t="s">
        <v>3203</v>
      </c>
      <c r="U11" s="872">
        <v>13200</v>
      </c>
      <c r="V11" s="871">
        <f t="shared" si="0"/>
        <v>158400</v>
      </c>
      <c r="W11" s="873"/>
    </row>
    <row r="12" spans="1:27" ht="39.950000000000003" customHeight="1" x14ac:dyDescent="0.25">
      <c r="A12" s="863">
        <v>10</v>
      </c>
      <c r="B12" s="864" t="s">
        <v>3222</v>
      </c>
      <c r="C12" s="865" t="s">
        <v>3223</v>
      </c>
      <c r="D12" s="865" t="s">
        <v>3224</v>
      </c>
      <c r="E12" s="866">
        <v>39444</v>
      </c>
      <c r="F12" s="867" t="s">
        <v>279</v>
      </c>
      <c r="G12" s="867" t="s">
        <v>2763</v>
      </c>
      <c r="H12" s="868" t="s">
        <v>3225</v>
      </c>
      <c r="I12" s="867" t="s">
        <v>999</v>
      </c>
      <c r="J12" s="868">
        <v>9878947100</v>
      </c>
      <c r="K12" s="869" t="s">
        <v>3226</v>
      </c>
      <c r="L12" s="870">
        <v>662</v>
      </c>
      <c r="M12" s="870">
        <v>622</v>
      </c>
      <c r="N12" s="870">
        <v>670</v>
      </c>
      <c r="O12" s="870">
        <v>702</v>
      </c>
      <c r="P12" s="870">
        <v>714</v>
      </c>
      <c r="Q12" s="870"/>
      <c r="R12" s="870" t="s">
        <v>3186</v>
      </c>
      <c r="S12" s="870">
        <v>436</v>
      </c>
      <c r="T12" s="871" t="s">
        <v>3181</v>
      </c>
      <c r="U12" s="872">
        <v>15000</v>
      </c>
      <c r="V12" s="871">
        <f t="shared" si="0"/>
        <v>180000</v>
      </c>
      <c r="W12" s="873"/>
    </row>
    <row r="13" spans="1:27" ht="39.950000000000003" customHeight="1" x14ac:dyDescent="0.25">
      <c r="A13" s="863">
        <v>11</v>
      </c>
      <c r="B13" s="864" t="s">
        <v>3227</v>
      </c>
      <c r="C13" s="865" t="s">
        <v>1861</v>
      </c>
      <c r="D13" s="865" t="s">
        <v>3228</v>
      </c>
      <c r="E13" s="866">
        <v>38009</v>
      </c>
      <c r="F13" s="867" t="s">
        <v>279</v>
      </c>
      <c r="G13" s="867" t="s">
        <v>2792</v>
      </c>
      <c r="H13" s="868" t="s">
        <v>3229</v>
      </c>
      <c r="I13" s="867" t="s">
        <v>3230</v>
      </c>
      <c r="J13" s="868">
        <v>9350604144</v>
      </c>
      <c r="K13" s="869" t="s">
        <v>3231</v>
      </c>
      <c r="L13" s="870" t="s">
        <v>282</v>
      </c>
      <c r="M13" s="870" t="s">
        <v>282</v>
      </c>
      <c r="N13" s="870" t="s">
        <v>282</v>
      </c>
      <c r="O13" s="870" t="s">
        <v>282</v>
      </c>
      <c r="P13" s="870" t="s">
        <v>282</v>
      </c>
      <c r="Q13" s="870"/>
      <c r="R13" s="870"/>
      <c r="S13" s="870" t="s">
        <v>2739</v>
      </c>
      <c r="T13" s="871" t="s">
        <v>3181</v>
      </c>
      <c r="U13" s="872">
        <v>15000</v>
      </c>
      <c r="V13" s="871">
        <f t="shared" si="0"/>
        <v>180000</v>
      </c>
      <c r="W13" s="873"/>
    </row>
    <row r="14" spans="1:27" ht="39.950000000000003" customHeight="1" x14ac:dyDescent="0.25">
      <c r="A14" s="863">
        <v>12</v>
      </c>
      <c r="B14" s="864" t="s">
        <v>3232</v>
      </c>
      <c r="C14" s="865" t="s">
        <v>3233</v>
      </c>
      <c r="D14" s="865" t="s">
        <v>3234</v>
      </c>
      <c r="E14" s="866">
        <v>37770</v>
      </c>
      <c r="F14" s="867" t="s">
        <v>279</v>
      </c>
      <c r="G14" s="867" t="s">
        <v>2752</v>
      </c>
      <c r="H14" s="868" t="s">
        <v>3235</v>
      </c>
      <c r="I14" s="867" t="s">
        <v>999</v>
      </c>
      <c r="J14" s="868">
        <v>8580441477</v>
      </c>
      <c r="K14" s="869" t="s">
        <v>3236</v>
      </c>
      <c r="L14" s="870">
        <v>772</v>
      </c>
      <c r="M14" s="870">
        <v>687</v>
      </c>
      <c r="N14" s="870">
        <v>605</v>
      </c>
      <c r="O14" s="870">
        <v>906</v>
      </c>
      <c r="P14" s="870">
        <v>908</v>
      </c>
      <c r="Q14" s="870"/>
      <c r="R14" s="870" t="s">
        <v>3186</v>
      </c>
      <c r="S14" s="870">
        <v>530</v>
      </c>
      <c r="T14" s="871" t="s">
        <v>3181</v>
      </c>
      <c r="U14" s="872">
        <v>15000</v>
      </c>
      <c r="V14" s="871">
        <f t="shared" si="0"/>
        <v>180000</v>
      </c>
      <c r="W14" s="873"/>
    </row>
    <row r="15" spans="1:27" ht="39.950000000000003" customHeight="1" x14ac:dyDescent="0.25">
      <c r="A15" s="863">
        <v>13</v>
      </c>
      <c r="B15" s="864" t="s">
        <v>3237</v>
      </c>
      <c r="C15" s="865" t="s">
        <v>1864</v>
      </c>
      <c r="D15" s="865" t="s">
        <v>1899</v>
      </c>
      <c r="E15" s="866">
        <v>38556</v>
      </c>
      <c r="F15" s="867" t="s">
        <v>279</v>
      </c>
      <c r="G15" s="867" t="s">
        <v>2763</v>
      </c>
      <c r="H15" s="868" t="s">
        <v>3238</v>
      </c>
      <c r="I15" s="867" t="s">
        <v>999</v>
      </c>
      <c r="J15" s="868">
        <v>9015075621</v>
      </c>
      <c r="K15" s="869" t="s">
        <v>3239</v>
      </c>
      <c r="L15" s="870" t="s">
        <v>282</v>
      </c>
      <c r="M15" s="870" t="s">
        <v>282</v>
      </c>
      <c r="N15" s="870" t="s">
        <v>282</v>
      </c>
      <c r="O15" s="870" t="s">
        <v>282</v>
      </c>
      <c r="P15" s="870" t="s">
        <v>282</v>
      </c>
      <c r="Q15" s="870"/>
      <c r="R15" s="870"/>
      <c r="S15" s="870" t="s">
        <v>2739</v>
      </c>
      <c r="T15" s="871" t="s">
        <v>3181</v>
      </c>
      <c r="U15" s="872">
        <v>15000</v>
      </c>
      <c r="V15" s="871">
        <f t="shared" si="0"/>
        <v>180000</v>
      </c>
      <c r="W15" s="873"/>
    </row>
    <row r="16" spans="1:27" ht="39.950000000000003" customHeight="1" x14ac:dyDescent="0.25">
      <c r="A16" s="863">
        <v>14</v>
      </c>
      <c r="B16" s="864" t="s">
        <v>3240</v>
      </c>
      <c r="C16" s="865" t="s">
        <v>3241</v>
      </c>
      <c r="D16" s="865" t="s">
        <v>828</v>
      </c>
      <c r="E16" s="866">
        <v>39055</v>
      </c>
      <c r="F16" s="867" t="s">
        <v>279</v>
      </c>
      <c r="G16" s="867" t="s">
        <v>2763</v>
      </c>
      <c r="H16" s="868" t="s">
        <v>3242</v>
      </c>
      <c r="I16" s="867" t="s">
        <v>3243</v>
      </c>
      <c r="J16" s="868">
        <v>9896888087</v>
      </c>
      <c r="K16" s="869" t="s">
        <v>3244</v>
      </c>
      <c r="L16" s="870" t="s">
        <v>282</v>
      </c>
      <c r="M16" s="870" t="s">
        <v>282</v>
      </c>
      <c r="N16" s="870" t="s">
        <v>282</v>
      </c>
      <c r="O16" s="870" t="s">
        <v>282</v>
      </c>
      <c r="P16" s="870" t="s">
        <v>282</v>
      </c>
      <c r="Q16" s="870"/>
      <c r="R16" s="870"/>
      <c r="S16" s="870" t="s">
        <v>2739</v>
      </c>
      <c r="T16" s="871" t="s">
        <v>3181</v>
      </c>
      <c r="U16" s="872">
        <v>15000</v>
      </c>
      <c r="V16" s="871">
        <f t="shared" si="0"/>
        <v>180000</v>
      </c>
      <c r="W16" s="873"/>
    </row>
    <row r="17" spans="1:23" ht="39.950000000000003" customHeight="1" x14ac:dyDescent="0.25">
      <c r="A17" s="863">
        <v>15</v>
      </c>
      <c r="B17" s="864" t="s">
        <v>3245</v>
      </c>
      <c r="C17" s="865" t="s">
        <v>2348</v>
      </c>
      <c r="D17" s="865" t="s">
        <v>3246</v>
      </c>
      <c r="E17" s="866">
        <v>38418</v>
      </c>
      <c r="F17" s="867" t="s">
        <v>279</v>
      </c>
      <c r="G17" s="867" t="s">
        <v>2763</v>
      </c>
      <c r="H17" s="868" t="s">
        <v>3247</v>
      </c>
      <c r="I17" s="867" t="s">
        <v>3248</v>
      </c>
      <c r="J17" s="868">
        <v>8295558962</v>
      </c>
      <c r="K17" s="869" t="s">
        <v>3249</v>
      </c>
      <c r="L17" s="870">
        <v>565</v>
      </c>
      <c r="M17" s="870" t="s">
        <v>282</v>
      </c>
      <c r="N17" s="870" t="s">
        <v>282</v>
      </c>
      <c r="O17" s="870" t="s">
        <v>282</v>
      </c>
      <c r="P17" s="870" t="s">
        <v>282</v>
      </c>
      <c r="Q17" s="870"/>
      <c r="R17" s="870"/>
      <c r="S17" s="870" t="s">
        <v>2739</v>
      </c>
      <c r="T17" s="871" t="s">
        <v>3181</v>
      </c>
      <c r="U17" s="872">
        <v>15000</v>
      </c>
      <c r="V17" s="871">
        <f t="shared" si="0"/>
        <v>180000</v>
      </c>
      <c r="W17" s="873"/>
    </row>
    <row r="18" spans="1:23" ht="39.950000000000003" customHeight="1" x14ac:dyDescent="0.25">
      <c r="A18" s="863">
        <v>16</v>
      </c>
      <c r="B18" s="864" t="s">
        <v>3250</v>
      </c>
      <c r="C18" s="865" t="s">
        <v>1580</v>
      </c>
      <c r="D18" s="865" t="s">
        <v>3251</v>
      </c>
      <c r="E18" s="866">
        <v>37557</v>
      </c>
      <c r="F18" s="867" t="s">
        <v>279</v>
      </c>
      <c r="G18" s="867" t="s">
        <v>2758</v>
      </c>
      <c r="H18" s="868" t="s">
        <v>3252</v>
      </c>
      <c r="I18" s="867" t="s">
        <v>3253</v>
      </c>
      <c r="J18" s="868">
        <v>9306542807</v>
      </c>
      <c r="K18" s="869" t="s">
        <v>3254</v>
      </c>
      <c r="L18" s="870" t="s">
        <v>282</v>
      </c>
      <c r="M18" s="870" t="s">
        <v>282</v>
      </c>
      <c r="N18" s="870" t="s">
        <v>282</v>
      </c>
      <c r="O18" s="870" t="s">
        <v>282</v>
      </c>
      <c r="P18" s="870" t="s">
        <v>282</v>
      </c>
      <c r="Q18" s="870"/>
      <c r="R18" s="870"/>
      <c r="S18" s="870" t="s">
        <v>2739</v>
      </c>
      <c r="T18" s="871" t="s">
        <v>3203</v>
      </c>
      <c r="U18" s="872">
        <v>13200</v>
      </c>
      <c r="V18" s="871">
        <f t="shared" si="0"/>
        <v>158400</v>
      </c>
      <c r="W18" s="873"/>
    </row>
    <row r="19" spans="1:23" ht="39.950000000000003" customHeight="1" x14ac:dyDescent="0.25">
      <c r="A19" s="863">
        <v>17</v>
      </c>
      <c r="B19" s="864" t="s">
        <v>3255</v>
      </c>
      <c r="C19" s="865" t="s">
        <v>3256</v>
      </c>
      <c r="D19" s="865" t="s">
        <v>3257</v>
      </c>
      <c r="E19" s="866">
        <v>38153</v>
      </c>
      <c r="F19" s="867" t="s">
        <v>279</v>
      </c>
      <c r="G19" s="867" t="s">
        <v>2752</v>
      </c>
      <c r="H19" s="868" t="s">
        <v>3258</v>
      </c>
      <c r="I19" s="867" t="s">
        <v>999</v>
      </c>
      <c r="J19" s="868">
        <v>8580427515</v>
      </c>
      <c r="K19" s="869" t="s">
        <v>3259</v>
      </c>
      <c r="L19" s="870" t="s">
        <v>282</v>
      </c>
      <c r="M19" s="870" t="s">
        <v>282</v>
      </c>
      <c r="N19" s="870" t="s">
        <v>282</v>
      </c>
      <c r="O19" s="870" t="s">
        <v>282</v>
      </c>
      <c r="P19" s="870" t="s">
        <v>282</v>
      </c>
      <c r="Q19" s="870"/>
      <c r="R19" s="870"/>
      <c r="S19" s="870" t="s">
        <v>2739</v>
      </c>
      <c r="T19" s="871" t="s">
        <v>3181</v>
      </c>
      <c r="U19" s="872">
        <v>15000</v>
      </c>
      <c r="V19" s="871">
        <f t="shared" si="0"/>
        <v>180000</v>
      </c>
      <c r="W19" s="873"/>
    </row>
    <row r="20" spans="1:23" ht="39.950000000000003" customHeight="1" x14ac:dyDescent="0.25">
      <c r="A20" s="863">
        <v>18</v>
      </c>
      <c r="B20" s="864" t="s">
        <v>3260</v>
      </c>
      <c r="C20" s="865" t="s">
        <v>3261</v>
      </c>
      <c r="D20" s="865" t="s">
        <v>3262</v>
      </c>
      <c r="E20" s="866">
        <v>38429</v>
      </c>
      <c r="F20" s="867" t="s">
        <v>279</v>
      </c>
      <c r="G20" s="867" t="s">
        <v>2763</v>
      </c>
      <c r="H20" s="868" t="s">
        <v>3263</v>
      </c>
      <c r="I20" s="867" t="s">
        <v>3264</v>
      </c>
      <c r="J20" s="868">
        <v>7206809881</v>
      </c>
      <c r="K20" s="869" t="s">
        <v>3265</v>
      </c>
      <c r="L20" s="870">
        <v>655</v>
      </c>
      <c r="M20" s="870">
        <v>587</v>
      </c>
      <c r="N20" s="870" t="s">
        <v>282</v>
      </c>
      <c r="O20" s="870">
        <v>746</v>
      </c>
      <c r="P20" s="870">
        <v>715</v>
      </c>
      <c r="Q20" s="870"/>
      <c r="R20" s="870"/>
      <c r="S20" s="870">
        <v>400</v>
      </c>
      <c r="T20" s="871" t="s">
        <v>3203</v>
      </c>
      <c r="U20" s="872">
        <v>13200</v>
      </c>
      <c r="V20" s="871">
        <f t="shared" si="0"/>
        <v>158400</v>
      </c>
      <c r="W20" s="873"/>
    </row>
    <row r="21" spans="1:23" ht="39.950000000000003" customHeight="1" x14ac:dyDescent="0.25">
      <c r="A21" s="863">
        <v>19</v>
      </c>
      <c r="B21" s="864" t="s">
        <v>3266</v>
      </c>
      <c r="C21" s="865" t="s">
        <v>3267</v>
      </c>
      <c r="D21" s="865" t="s">
        <v>3268</v>
      </c>
      <c r="E21" s="866">
        <v>37646</v>
      </c>
      <c r="F21" s="867" t="s">
        <v>279</v>
      </c>
      <c r="G21" s="867" t="s">
        <v>2752</v>
      </c>
      <c r="H21" s="868" t="s">
        <v>3269</v>
      </c>
      <c r="I21" s="867" t="s">
        <v>999</v>
      </c>
      <c r="J21" s="868">
        <v>7876250948</v>
      </c>
      <c r="K21" s="869" t="s">
        <v>3270</v>
      </c>
      <c r="L21" s="870" t="s">
        <v>282</v>
      </c>
      <c r="M21" s="870" t="s">
        <v>282</v>
      </c>
      <c r="N21" s="870" t="s">
        <v>282</v>
      </c>
      <c r="O21" s="870" t="s">
        <v>282</v>
      </c>
      <c r="P21" s="870" t="s">
        <v>282</v>
      </c>
      <c r="Q21" s="870"/>
      <c r="R21" s="870"/>
      <c r="S21" s="870" t="s">
        <v>2739</v>
      </c>
      <c r="T21" s="871" t="s">
        <v>3181</v>
      </c>
      <c r="U21" s="872">
        <v>15000</v>
      </c>
      <c r="V21" s="871">
        <f t="shared" si="0"/>
        <v>180000</v>
      </c>
      <c r="W21" s="873"/>
    </row>
    <row r="22" spans="1:23" ht="39.950000000000003" customHeight="1" x14ac:dyDescent="0.25">
      <c r="A22" s="863">
        <v>20</v>
      </c>
      <c r="B22" s="864" t="s">
        <v>3271</v>
      </c>
      <c r="C22" s="865" t="s">
        <v>3272</v>
      </c>
      <c r="D22" s="865" t="s">
        <v>855</v>
      </c>
      <c r="E22" s="866">
        <v>39018</v>
      </c>
      <c r="F22" s="867" t="s">
        <v>279</v>
      </c>
      <c r="G22" s="867" t="s">
        <v>2763</v>
      </c>
      <c r="H22" s="868" t="s">
        <v>3273</v>
      </c>
      <c r="I22" s="867" t="s">
        <v>3274</v>
      </c>
      <c r="J22" s="868">
        <v>9805006931</v>
      </c>
      <c r="K22" s="869" t="s">
        <v>3275</v>
      </c>
      <c r="L22" s="870">
        <v>696</v>
      </c>
      <c r="M22" s="870">
        <v>606</v>
      </c>
      <c r="N22" s="870">
        <v>663</v>
      </c>
      <c r="O22" s="870">
        <v>813</v>
      </c>
      <c r="P22" s="870">
        <v>787</v>
      </c>
      <c r="Q22" s="870"/>
      <c r="R22" s="870" t="s">
        <v>3186</v>
      </c>
      <c r="S22" s="870">
        <v>427</v>
      </c>
      <c r="T22" s="871" t="s">
        <v>3181</v>
      </c>
      <c r="U22" s="872">
        <v>15000</v>
      </c>
      <c r="V22" s="871">
        <f t="shared" si="0"/>
        <v>180000</v>
      </c>
      <c r="W22" s="873"/>
    </row>
    <row r="23" spans="1:23" ht="39.950000000000003" customHeight="1" x14ac:dyDescent="0.25">
      <c r="A23" s="863">
        <v>21</v>
      </c>
      <c r="B23" s="864" t="s">
        <v>3276</v>
      </c>
      <c r="C23" s="865" t="s">
        <v>1821</v>
      </c>
      <c r="D23" s="865" t="s">
        <v>391</v>
      </c>
      <c r="E23" s="866">
        <v>37943</v>
      </c>
      <c r="F23" s="867" t="s">
        <v>279</v>
      </c>
      <c r="G23" s="867" t="s">
        <v>2763</v>
      </c>
      <c r="H23" s="868" t="s">
        <v>3277</v>
      </c>
      <c r="I23" s="867" t="s">
        <v>3278</v>
      </c>
      <c r="J23" s="868">
        <v>7015987409</v>
      </c>
      <c r="K23" s="869" t="s">
        <v>3279</v>
      </c>
      <c r="L23" s="870">
        <v>614</v>
      </c>
      <c r="M23" s="870">
        <v>562</v>
      </c>
      <c r="N23" s="870" t="s">
        <v>282</v>
      </c>
      <c r="O23" s="870">
        <v>676</v>
      </c>
      <c r="P23" s="870" t="s">
        <v>282</v>
      </c>
      <c r="Q23" s="870"/>
      <c r="R23" s="870"/>
      <c r="S23" s="870">
        <v>416</v>
      </c>
      <c r="T23" s="871" t="s">
        <v>3181</v>
      </c>
      <c r="U23" s="872">
        <v>15000</v>
      </c>
      <c r="V23" s="871">
        <f t="shared" si="0"/>
        <v>180000</v>
      </c>
      <c r="W23" s="873"/>
    </row>
    <row r="24" spans="1:23" ht="39.950000000000003" customHeight="1" x14ac:dyDescent="0.25">
      <c r="A24" s="863">
        <v>22</v>
      </c>
      <c r="B24" s="864" t="s">
        <v>3280</v>
      </c>
      <c r="C24" s="865" t="s">
        <v>3281</v>
      </c>
      <c r="D24" s="865" t="s">
        <v>3282</v>
      </c>
      <c r="E24" s="866">
        <v>38626</v>
      </c>
      <c r="F24" s="867" t="s">
        <v>279</v>
      </c>
      <c r="G24" s="867" t="s">
        <v>2763</v>
      </c>
      <c r="H24" s="868" t="s">
        <v>3283</v>
      </c>
      <c r="I24" s="867" t="s">
        <v>999</v>
      </c>
      <c r="J24" s="868">
        <v>8708129843</v>
      </c>
      <c r="K24" s="869" t="s">
        <v>3284</v>
      </c>
      <c r="L24" s="870" t="s">
        <v>282</v>
      </c>
      <c r="M24" s="870" t="s">
        <v>282</v>
      </c>
      <c r="N24" s="870" t="s">
        <v>282</v>
      </c>
      <c r="O24" s="870">
        <v>696</v>
      </c>
      <c r="P24" s="870">
        <v>705</v>
      </c>
      <c r="Q24" s="870"/>
      <c r="R24" s="870"/>
      <c r="S24" s="870">
        <v>409</v>
      </c>
      <c r="T24" s="871" t="s">
        <v>3181</v>
      </c>
      <c r="U24" s="872">
        <v>15000</v>
      </c>
      <c r="V24" s="871">
        <f t="shared" si="0"/>
        <v>180000</v>
      </c>
      <c r="W24" s="873"/>
    </row>
    <row r="25" spans="1:23" ht="39.950000000000003" customHeight="1" x14ac:dyDescent="0.25">
      <c r="A25" s="863">
        <v>23</v>
      </c>
      <c r="B25" s="864" t="s">
        <v>3285</v>
      </c>
      <c r="C25" s="865" t="s">
        <v>38</v>
      </c>
      <c r="D25" s="865" t="s">
        <v>3286</v>
      </c>
      <c r="E25" s="866">
        <v>37480</v>
      </c>
      <c r="F25" s="867" t="s">
        <v>279</v>
      </c>
      <c r="G25" s="867" t="s">
        <v>2752</v>
      </c>
      <c r="H25" s="868" t="s">
        <v>3287</v>
      </c>
      <c r="I25" s="867" t="s">
        <v>999</v>
      </c>
      <c r="J25" s="868">
        <v>8219376731</v>
      </c>
      <c r="K25" s="869" t="s">
        <v>3288</v>
      </c>
      <c r="L25" s="870">
        <v>781</v>
      </c>
      <c r="M25" s="870">
        <v>711</v>
      </c>
      <c r="N25" s="870">
        <v>727</v>
      </c>
      <c r="O25" s="870">
        <v>906</v>
      </c>
      <c r="P25" s="870">
        <v>917</v>
      </c>
      <c r="Q25" s="870"/>
      <c r="R25" s="870" t="s">
        <v>3186</v>
      </c>
      <c r="S25" s="870">
        <v>558</v>
      </c>
      <c r="T25" s="871" t="s">
        <v>3203</v>
      </c>
      <c r="U25" s="872">
        <v>13200</v>
      </c>
      <c r="V25" s="871">
        <f t="shared" si="0"/>
        <v>158400</v>
      </c>
      <c r="W25" s="873"/>
    </row>
    <row r="26" spans="1:23" ht="39.950000000000003" customHeight="1" x14ac:dyDescent="0.25">
      <c r="A26" s="863">
        <v>24</v>
      </c>
      <c r="B26" s="864" t="s">
        <v>3289</v>
      </c>
      <c r="C26" s="865" t="s">
        <v>3290</v>
      </c>
      <c r="D26" s="865" t="s">
        <v>3291</v>
      </c>
      <c r="E26" s="866">
        <v>38408</v>
      </c>
      <c r="F26" s="867" t="s">
        <v>279</v>
      </c>
      <c r="G26" s="867" t="s">
        <v>2763</v>
      </c>
      <c r="H26" s="868" t="s">
        <v>3292</v>
      </c>
      <c r="I26" s="867" t="s">
        <v>3293</v>
      </c>
      <c r="J26" s="868">
        <v>9318914831</v>
      </c>
      <c r="K26" s="869" t="s">
        <v>3294</v>
      </c>
      <c r="L26" s="870">
        <v>605</v>
      </c>
      <c r="M26" s="870">
        <v>557</v>
      </c>
      <c r="N26" s="870" t="s">
        <v>282</v>
      </c>
      <c r="O26" s="870" t="s">
        <v>282</v>
      </c>
      <c r="P26" s="870">
        <v>712</v>
      </c>
      <c r="Q26" s="870"/>
      <c r="R26" s="870"/>
      <c r="S26" s="870">
        <v>436</v>
      </c>
      <c r="T26" s="871" t="s">
        <v>3203</v>
      </c>
      <c r="U26" s="872">
        <v>13200</v>
      </c>
      <c r="V26" s="871">
        <f t="shared" si="0"/>
        <v>158400</v>
      </c>
      <c r="W26" s="873"/>
    </row>
    <row r="27" spans="1:23" ht="39.950000000000003" customHeight="1" x14ac:dyDescent="0.25">
      <c r="A27" s="863">
        <v>25</v>
      </c>
      <c r="B27" s="864" t="s">
        <v>3295</v>
      </c>
      <c r="C27" s="865" t="s">
        <v>3296</v>
      </c>
      <c r="D27" s="865" t="s">
        <v>3297</v>
      </c>
      <c r="E27" s="866">
        <v>39340</v>
      </c>
      <c r="F27" s="867" t="s">
        <v>279</v>
      </c>
      <c r="G27" s="867" t="s">
        <v>2752</v>
      </c>
      <c r="H27" s="868" t="s">
        <v>3298</v>
      </c>
      <c r="I27" s="867" t="s">
        <v>999</v>
      </c>
      <c r="J27" s="868">
        <v>8219809843</v>
      </c>
      <c r="K27" s="869" t="s">
        <v>3299</v>
      </c>
      <c r="L27" s="870">
        <v>811</v>
      </c>
      <c r="M27" s="870">
        <v>783</v>
      </c>
      <c r="N27" s="870">
        <v>802</v>
      </c>
      <c r="O27" s="870">
        <v>1035</v>
      </c>
      <c r="P27" s="870">
        <v>945</v>
      </c>
      <c r="Q27" s="870"/>
      <c r="R27" s="870" t="s">
        <v>3186</v>
      </c>
      <c r="S27" s="870">
        <v>569</v>
      </c>
      <c r="T27" s="871" t="s">
        <v>3181</v>
      </c>
      <c r="U27" s="872">
        <v>15000</v>
      </c>
      <c r="V27" s="871">
        <f t="shared" si="0"/>
        <v>180000</v>
      </c>
      <c r="W27" s="873"/>
    </row>
    <row r="28" spans="1:23" ht="39.950000000000003" customHeight="1" x14ac:dyDescent="0.25">
      <c r="A28" s="863">
        <v>26</v>
      </c>
      <c r="B28" s="864" t="s">
        <v>3300</v>
      </c>
      <c r="C28" s="865" t="s">
        <v>1622</v>
      </c>
      <c r="D28" s="865" t="s">
        <v>356</v>
      </c>
      <c r="E28" s="866">
        <v>38304</v>
      </c>
      <c r="F28" s="867" t="s">
        <v>279</v>
      </c>
      <c r="G28" s="867" t="s">
        <v>2763</v>
      </c>
      <c r="H28" s="868" t="s">
        <v>3301</v>
      </c>
      <c r="I28" s="867" t="s">
        <v>3302</v>
      </c>
      <c r="J28" s="868">
        <v>9729634369</v>
      </c>
      <c r="K28" s="869" t="s">
        <v>3303</v>
      </c>
      <c r="L28" s="870">
        <v>752</v>
      </c>
      <c r="M28" s="870">
        <v>691</v>
      </c>
      <c r="N28" s="870">
        <v>724</v>
      </c>
      <c r="O28" s="870">
        <v>873</v>
      </c>
      <c r="P28" s="870">
        <v>861</v>
      </c>
      <c r="Q28" s="870"/>
      <c r="R28" s="870" t="s">
        <v>3186</v>
      </c>
      <c r="S28" s="870">
        <v>555</v>
      </c>
      <c r="T28" s="871" t="s">
        <v>3181</v>
      </c>
      <c r="U28" s="872">
        <v>15000</v>
      </c>
      <c r="V28" s="871">
        <f t="shared" si="0"/>
        <v>180000</v>
      </c>
      <c r="W28" s="873"/>
    </row>
    <row r="29" spans="1:23" ht="39.950000000000003" customHeight="1" x14ac:dyDescent="0.25">
      <c r="A29" s="863">
        <v>27</v>
      </c>
      <c r="B29" s="864" t="s">
        <v>3304</v>
      </c>
      <c r="C29" s="865" t="s">
        <v>3305</v>
      </c>
      <c r="D29" s="865" t="s">
        <v>2235</v>
      </c>
      <c r="E29" s="866">
        <v>38332</v>
      </c>
      <c r="F29" s="867" t="s">
        <v>279</v>
      </c>
      <c r="G29" s="867" t="s">
        <v>2752</v>
      </c>
      <c r="H29" s="868" t="s">
        <v>3306</v>
      </c>
      <c r="I29" s="867" t="s">
        <v>3307</v>
      </c>
      <c r="J29" s="868">
        <v>8816025754</v>
      </c>
      <c r="K29" s="869" t="s">
        <v>3308</v>
      </c>
      <c r="L29" s="870" t="s">
        <v>282</v>
      </c>
      <c r="M29" s="870" t="s">
        <v>282</v>
      </c>
      <c r="N29" s="870" t="s">
        <v>282</v>
      </c>
      <c r="O29" s="870" t="s">
        <v>282</v>
      </c>
      <c r="P29" s="870" t="s">
        <v>282</v>
      </c>
      <c r="Q29" s="870"/>
      <c r="R29" s="870"/>
      <c r="S29" s="870" t="s">
        <v>2739</v>
      </c>
      <c r="T29" s="871" t="s">
        <v>3309</v>
      </c>
      <c r="U29" s="872">
        <v>14000</v>
      </c>
      <c r="V29" s="871">
        <f t="shared" si="0"/>
        <v>168000</v>
      </c>
      <c r="W29" s="873"/>
    </row>
    <row r="30" spans="1:23" ht="39.950000000000003" customHeight="1" x14ac:dyDescent="0.25">
      <c r="A30" s="863">
        <v>28</v>
      </c>
      <c r="B30" s="864" t="s">
        <v>3310</v>
      </c>
      <c r="C30" s="865" t="s">
        <v>3311</v>
      </c>
      <c r="D30" s="865" t="s">
        <v>3312</v>
      </c>
      <c r="E30" s="866">
        <v>38464</v>
      </c>
      <c r="F30" s="867" t="s">
        <v>279</v>
      </c>
      <c r="G30" s="867" t="s">
        <v>2752</v>
      </c>
      <c r="H30" s="868" t="s">
        <v>3313</v>
      </c>
      <c r="I30" s="867" t="s">
        <v>999</v>
      </c>
      <c r="J30" s="868">
        <v>8091204931</v>
      </c>
      <c r="K30" s="869" t="s">
        <v>3314</v>
      </c>
      <c r="L30" s="870" t="s">
        <v>282</v>
      </c>
      <c r="M30" s="870" t="s">
        <v>282</v>
      </c>
      <c r="N30" s="870" t="s">
        <v>282</v>
      </c>
      <c r="O30" s="870" t="s">
        <v>282</v>
      </c>
      <c r="P30" s="870" t="s">
        <v>282</v>
      </c>
      <c r="Q30" s="870"/>
      <c r="R30" s="870"/>
      <c r="S30" s="870" t="s">
        <v>2739</v>
      </c>
      <c r="T30" s="871" t="s">
        <v>3309</v>
      </c>
      <c r="U30" s="872">
        <v>14000</v>
      </c>
      <c r="V30" s="871">
        <f t="shared" si="0"/>
        <v>168000</v>
      </c>
      <c r="W30" s="873"/>
    </row>
    <row r="31" spans="1:23" ht="39.950000000000003" customHeight="1" x14ac:dyDescent="0.25">
      <c r="A31" s="863">
        <v>29</v>
      </c>
      <c r="B31" s="864" t="s">
        <v>3315</v>
      </c>
      <c r="C31" s="865" t="s">
        <v>3316</v>
      </c>
      <c r="D31" s="865" t="s">
        <v>3317</v>
      </c>
      <c r="E31" s="866">
        <v>37068</v>
      </c>
      <c r="F31" s="867" t="s">
        <v>279</v>
      </c>
      <c r="G31" s="867" t="s">
        <v>2752</v>
      </c>
      <c r="H31" s="868" t="s">
        <v>3318</v>
      </c>
      <c r="I31" s="867" t="s">
        <v>999</v>
      </c>
      <c r="J31" s="868">
        <v>7590950622</v>
      </c>
      <c r="K31" s="869" t="s">
        <v>3319</v>
      </c>
      <c r="L31" s="870">
        <v>638</v>
      </c>
      <c r="M31" s="870">
        <v>657</v>
      </c>
      <c r="N31" s="870">
        <v>720</v>
      </c>
      <c r="O31" s="870" t="s">
        <v>282</v>
      </c>
      <c r="P31" s="870">
        <v>725</v>
      </c>
      <c r="Q31" s="870"/>
      <c r="R31" s="870"/>
      <c r="S31" s="870">
        <v>456</v>
      </c>
      <c r="T31" s="871" t="s">
        <v>3181</v>
      </c>
      <c r="U31" s="872">
        <v>15000</v>
      </c>
      <c r="V31" s="871">
        <f t="shared" si="0"/>
        <v>180000</v>
      </c>
      <c r="W31" s="873"/>
    </row>
    <row r="32" spans="1:23" ht="39.950000000000003" customHeight="1" x14ac:dyDescent="0.25">
      <c r="A32" s="863">
        <v>30</v>
      </c>
      <c r="B32" s="864" t="s">
        <v>3320</v>
      </c>
      <c r="C32" s="865" t="s">
        <v>3321</v>
      </c>
      <c r="D32" s="865" t="s">
        <v>3311</v>
      </c>
      <c r="E32" s="866">
        <v>38658</v>
      </c>
      <c r="F32" s="867" t="s">
        <v>279</v>
      </c>
      <c r="G32" s="867" t="s">
        <v>2807</v>
      </c>
      <c r="H32" s="868" t="s">
        <v>3322</v>
      </c>
      <c r="I32" s="867" t="s">
        <v>3323</v>
      </c>
      <c r="J32" s="868">
        <v>8295781172</v>
      </c>
      <c r="K32" s="869" t="s">
        <v>3324</v>
      </c>
      <c r="L32" s="870" t="s">
        <v>282</v>
      </c>
      <c r="M32" s="870" t="s">
        <v>282</v>
      </c>
      <c r="N32" s="870" t="s">
        <v>282</v>
      </c>
      <c r="O32" s="870" t="s">
        <v>282</v>
      </c>
      <c r="P32" s="870" t="s">
        <v>282</v>
      </c>
      <c r="Q32" s="870"/>
      <c r="R32" s="870"/>
      <c r="S32" s="870" t="s">
        <v>2739</v>
      </c>
      <c r="T32" s="871" t="s">
        <v>3309</v>
      </c>
      <c r="U32" s="872">
        <v>14000</v>
      </c>
      <c r="V32" s="871">
        <f t="shared" si="0"/>
        <v>168000</v>
      </c>
      <c r="W32" s="873"/>
    </row>
    <row r="33" spans="1:23" ht="39.950000000000003" customHeight="1" x14ac:dyDescent="0.25">
      <c r="A33" s="863">
        <v>31</v>
      </c>
      <c r="B33" s="864" t="s">
        <v>3325</v>
      </c>
      <c r="C33" s="865" t="s">
        <v>3326</v>
      </c>
      <c r="D33" s="865" t="s">
        <v>665</v>
      </c>
      <c r="E33" s="866">
        <v>38826</v>
      </c>
      <c r="F33" s="867" t="s">
        <v>279</v>
      </c>
      <c r="G33" s="867" t="s">
        <v>2744</v>
      </c>
      <c r="H33" s="868" t="s">
        <v>3327</v>
      </c>
      <c r="I33" s="867" t="s">
        <v>3328</v>
      </c>
      <c r="J33" s="868">
        <v>9416137765</v>
      </c>
      <c r="K33" s="869" t="s">
        <v>3329</v>
      </c>
      <c r="L33" s="870" t="s">
        <v>282</v>
      </c>
      <c r="M33" s="870" t="s">
        <v>282</v>
      </c>
      <c r="N33" s="870" t="s">
        <v>282</v>
      </c>
      <c r="O33" s="870" t="s">
        <v>282</v>
      </c>
      <c r="P33" s="870" t="s">
        <v>282</v>
      </c>
      <c r="Q33" s="870"/>
      <c r="R33" s="870"/>
      <c r="S33" s="870" t="s">
        <v>2739</v>
      </c>
      <c r="T33" s="871" t="s">
        <v>3309</v>
      </c>
      <c r="U33" s="872">
        <v>14000</v>
      </c>
      <c r="V33" s="871">
        <f t="shared" si="0"/>
        <v>168000</v>
      </c>
      <c r="W33" s="873"/>
    </row>
    <row r="34" spans="1:23" ht="39.950000000000003" customHeight="1" x14ac:dyDescent="0.25">
      <c r="A34" s="863">
        <v>32</v>
      </c>
      <c r="B34" s="864" t="s">
        <v>3330</v>
      </c>
      <c r="C34" s="865" t="s">
        <v>1634</v>
      </c>
      <c r="D34" s="865" t="s">
        <v>3228</v>
      </c>
      <c r="E34" s="866">
        <v>38393</v>
      </c>
      <c r="F34" s="867" t="s">
        <v>279</v>
      </c>
      <c r="G34" s="867" t="s">
        <v>2752</v>
      </c>
      <c r="H34" s="868" t="s">
        <v>3331</v>
      </c>
      <c r="I34" s="867" t="s">
        <v>3230</v>
      </c>
      <c r="J34" s="868">
        <v>7988469573</v>
      </c>
      <c r="K34" s="869" t="s">
        <v>3231</v>
      </c>
      <c r="L34" s="870" t="s">
        <v>282</v>
      </c>
      <c r="M34" s="870" t="s">
        <v>282</v>
      </c>
      <c r="N34" s="870" t="s">
        <v>282</v>
      </c>
      <c r="O34" s="870" t="s">
        <v>282</v>
      </c>
      <c r="P34" s="870" t="s">
        <v>282</v>
      </c>
      <c r="Q34" s="870"/>
      <c r="R34" s="870"/>
      <c r="S34" s="870" t="s">
        <v>2739</v>
      </c>
      <c r="T34" s="871" t="s">
        <v>3309</v>
      </c>
      <c r="U34" s="872">
        <v>14000</v>
      </c>
      <c r="V34" s="871">
        <f t="shared" si="0"/>
        <v>168000</v>
      </c>
      <c r="W34" s="873"/>
    </row>
    <row r="35" spans="1:23" ht="39.950000000000003" customHeight="1" x14ac:dyDescent="0.25">
      <c r="A35" s="863">
        <v>33</v>
      </c>
      <c r="B35" s="864" t="s">
        <v>3332</v>
      </c>
      <c r="C35" s="865" t="s">
        <v>1634</v>
      </c>
      <c r="D35" s="865" t="s">
        <v>3333</v>
      </c>
      <c r="E35" s="866">
        <v>38362</v>
      </c>
      <c r="F35" s="867" t="s">
        <v>279</v>
      </c>
      <c r="G35" s="867" t="s">
        <v>2752</v>
      </c>
      <c r="H35" s="868" t="s">
        <v>3334</v>
      </c>
      <c r="I35" s="867" t="s">
        <v>999</v>
      </c>
      <c r="J35" s="868">
        <v>8894197574</v>
      </c>
      <c r="K35" s="869" t="s">
        <v>3335</v>
      </c>
      <c r="L35" s="870">
        <v>670</v>
      </c>
      <c r="M35" s="870">
        <v>658</v>
      </c>
      <c r="N35" s="870">
        <v>677</v>
      </c>
      <c r="O35" s="870">
        <v>763</v>
      </c>
      <c r="P35" s="870">
        <v>777</v>
      </c>
      <c r="Q35" s="870"/>
      <c r="R35" s="870" t="s">
        <v>3186</v>
      </c>
      <c r="S35" s="870">
        <v>436</v>
      </c>
      <c r="T35" s="871" t="s">
        <v>3181</v>
      </c>
      <c r="U35" s="872">
        <v>15000</v>
      </c>
      <c r="V35" s="871">
        <f t="shared" si="0"/>
        <v>180000</v>
      </c>
      <c r="W35" s="873"/>
    </row>
    <row r="36" spans="1:23" ht="39.950000000000003" customHeight="1" x14ac:dyDescent="0.25">
      <c r="A36" s="863">
        <v>34</v>
      </c>
      <c r="B36" s="864" t="s">
        <v>3336</v>
      </c>
      <c r="C36" s="865" t="s">
        <v>3337</v>
      </c>
      <c r="D36" s="865" t="s">
        <v>3338</v>
      </c>
      <c r="E36" s="866">
        <v>39102</v>
      </c>
      <c r="F36" s="867" t="s">
        <v>279</v>
      </c>
      <c r="G36" s="867" t="s">
        <v>2752</v>
      </c>
      <c r="H36" s="868" t="s">
        <v>3339</v>
      </c>
      <c r="I36" s="867" t="s">
        <v>999</v>
      </c>
      <c r="J36" s="868">
        <v>8219809843</v>
      </c>
      <c r="K36" s="869" t="s">
        <v>3340</v>
      </c>
      <c r="L36" s="870">
        <v>760</v>
      </c>
      <c r="M36" s="870">
        <v>770</v>
      </c>
      <c r="N36" s="870">
        <v>786</v>
      </c>
      <c r="O36" s="870">
        <v>997</v>
      </c>
      <c r="P36" s="870">
        <v>928</v>
      </c>
      <c r="Q36" s="870"/>
      <c r="R36" s="870" t="s">
        <v>3186</v>
      </c>
      <c r="S36" s="870">
        <v>536</v>
      </c>
      <c r="T36" s="871" t="s">
        <v>3181</v>
      </c>
      <c r="U36" s="872">
        <v>15000</v>
      </c>
      <c r="V36" s="871">
        <f t="shared" si="0"/>
        <v>180000</v>
      </c>
      <c r="W36" s="873"/>
    </row>
    <row r="37" spans="1:23" ht="61.5" customHeight="1" x14ac:dyDescent="0.25">
      <c r="A37" s="863">
        <v>35</v>
      </c>
      <c r="B37" s="864" t="s">
        <v>3341</v>
      </c>
      <c r="C37" s="865" t="s">
        <v>3342</v>
      </c>
      <c r="D37" s="865" t="s">
        <v>3343</v>
      </c>
      <c r="E37" s="866">
        <v>37337</v>
      </c>
      <c r="F37" s="867" t="s">
        <v>279</v>
      </c>
      <c r="G37" s="867" t="s">
        <v>2763</v>
      </c>
      <c r="H37" s="868" t="s">
        <v>3344</v>
      </c>
      <c r="I37" s="867" t="s">
        <v>3345</v>
      </c>
      <c r="J37" s="868">
        <v>7496840367</v>
      </c>
      <c r="K37" s="869" t="s">
        <v>3346</v>
      </c>
      <c r="L37" s="870">
        <v>617</v>
      </c>
      <c r="M37" s="870">
        <v>640</v>
      </c>
      <c r="N37" s="870" t="s">
        <v>282</v>
      </c>
      <c r="O37" s="870" t="s">
        <v>282</v>
      </c>
      <c r="P37" s="870">
        <v>738</v>
      </c>
      <c r="Q37" s="870"/>
      <c r="R37" s="870"/>
      <c r="S37" s="870" t="s">
        <v>2739</v>
      </c>
      <c r="T37" s="871" t="s">
        <v>3203</v>
      </c>
      <c r="U37" s="872">
        <v>13200</v>
      </c>
      <c r="V37" s="871">
        <f t="shared" si="0"/>
        <v>158400</v>
      </c>
      <c r="W37" s="873"/>
    </row>
    <row r="38" spans="1:23" ht="39.950000000000003" customHeight="1" x14ac:dyDescent="0.25">
      <c r="A38" s="863">
        <v>36</v>
      </c>
      <c r="B38" s="864" t="s">
        <v>3347</v>
      </c>
      <c r="C38" s="865" t="s">
        <v>3348</v>
      </c>
      <c r="D38" s="865" t="s">
        <v>3349</v>
      </c>
      <c r="E38" s="866">
        <v>37846</v>
      </c>
      <c r="F38" s="867" t="s">
        <v>279</v>
      </c>
      <c r="G38" s="867" t="s">
        <v>2763</v>
      </c>
      <c r="H38" s="868" t="s">
        <v>3350</v>
      </c>
      <c r="I38" s="867" t="s">
        <v>3351</v>
      </c>
      <c r="J38" s="868">
        <v>9888186659</v>
      </c>
      <c r="K38" s="869" t="s">
        <v>3352</v>
      </c>
      <c r="L38" s="870" t="s">
        <v>282</v>
      </c>
      <c r="M38" s="870" t="s">
        <v>282</v>
      </c>
      <c r="N38" s="870" t="s">
        <v>282</v>
      </c>
      <c r="O38" s="870" t="s">
        <v>282</v>
      </c>
      <c r="P38" s="870" t="s">
        <v>282</v>
      </c>
      <c r="Q38" s="870"/>
      <c r="R38" s="870"/>
      <c r="S38" s="870" t="s">
        <v>2739</v>
      </c>
      <c r="T38" s="871" t="s">
        <v>3203</v>
      </c>
      <c r="U38" s="872">
        <v>13200</v>
      </c>
      <c r="V38" s="871">
        <f t="shared" si="0"/>
        <v>158400</v>
      </c>
      <c r="W38" s="873"/>
    </row>
    <row r="39" spans="1:23" ht="39.950000000000003" customHeight="1" x14ac:dyDescent="0.25">
      <c r="A39" s="863">
        <v>37</v>
      </c>
      <c r="B39" s="864" t="s">
        <v>3353</v>
      </c>
      <c r="C39" s="865" t="s">
        <v>3354</v>
      </c>
      <c r="D39" s="865" t="s">
        <v>3355</v>
      </c>
      <c r="E39" s="866">
        <v>38676</v>
      </c>
      <c r="F39" s="867" t="s">
        <v>279</v>
      </c>
      <c r="G39" s="867" t="s">
        <v>2807</v>
      </c>
      <c r="H39" s="868" t="s">
        <v>3356</v>
      </c>
      <c r="I39" s="867" t="s">
        <v>3357</v>
      </c>
      <c r="J39" s="868">
        <v>8607094781</v>
      </c>
      <c r="K39" s="869" t="s">
        <v>3358</v>
      </c>
      <c r="L39" s="870" t="s">
        <v>282</v>
      </c>
      <c r="M39" s="870">
        <v>589</v>
      </c>
      <c r="N39" s="870" t="s">
        <v>282</v>
      </c>
      <c r="O39" s="870" t="s">
        <v>282</v>
      </c>
      <c r="P39" s="870">
        <v>712</v>
      </c>
      <c r="Q39" s="870"/>
      <c r="R39" s="870"/>
      <c r="S39" s="870" t="s">
        <v>2739</v>
      </c>
      <c r="T39" s="871" t="s">
        <v>3309</v>
      </c>
      <c r="U39" s="872">
        <v>14000</v>
      </c>
      <c r="V39" s="871">
        <f t="shared" si="0"/>
        <v>168000</v>
      </c>
      <c r="W39" s="873"/>
    </row>
    <row r="40" spans="1:23" ht="39.950000000000003" customHeight="1" x14ac:dyDescent="0.25">
      <c r="A40" s="863">
        <v>38</v>
      </c>
      <c r="B40" s="876" t="s">
        <v>3359</v>
      </c>
      <c r="C40" s="877" t="s">
        <v>3360</v>
      </c>
      <c r="D40" s="877" t="s">
        <v>3361</v>
      </c>
      <c r="E40" s="878">
        <v>38518</v>
      </c>
      <c r="F40" s="879" t="s">
        <v>279</v>
      </c>
      <c r="G40" s="879" t="s">
        <v>2752</v>
      </c>
      <c r="H40" s="880" t="s">
        <v>3362</v>
      </c>
      <c r="I40" s="879" t="s">
        <v>999</v>
      </c>
      <c r="J40" s="880">
        <v>9882321761</v>
      </c>
      <c r="K40" s="881" t="s">
        <v>3363</v>
      </c>
      <c r="L40" s="870" t="s">
        <v>282</v>
      </c>
      <c r="M40" s="870" t="s">
        <v>282</v>
      </c>
      <c r="N40" s="870" t="s">
        <v>282</v>
      </c>
      <c r="O40" s="870" t="s">
        <v>282</v>
      </c>
      <c r="P40" s="870" t="s">
        <v>282</v>
      </c>
      <c r="Q40" s="870"/>
      <c r="R40" s="870"/>
      <c r="S40" s="870" t="s">
        <v>2739</v>
      </c>
      <c r="T40" s="871" t="s">
        <v>3309</v>
      </c>
      <c r="U40" s="872">
        <v>14000</v>
      </c>
      <c r="V40" s="871">
        <f t="shared" si="0"/>
        <v>168000</v>
      </c>
      <c r="W40" s="873"/>
    </row>
    <row r="41" spans="1:23" ht="39.950000000000003" customHeight="1" x14ac:dyDescent="0.25">
      <c r="A41" s="863">
        <v>39</v>
      </c>
      <c r="B41" s="864" t="s">
        <v>3364</v>
      </c>
      <c r="C41" s="865" t="s">
        <v>2563</v>
      </c>
      <c r="D41" s="865" t="s">
        <v>1754</v>
      </c>
      <c r="E41" s="866">
        <v>38198</v>
      </c>
      <c r="F41" s="867" t="s">
        <v>279</v>
      </c>
      <c r="G41" s="867" t="s">
        <v>2758</v>
      </c>
      <c r="H41" s="868" t="s">
        <v>3365</v>
      </c>
      <c r="I41" s="867" t="s">
        <v>3366</v>
      </c>
      <c r="J41" s="868">
        <v>9350980904</v>
      </c>
      <c r="K41" s="882"/>
      <c r="L41" s="870" t="s">
        <v>282</v>
      </c>
      <c r="M41" s="870">
        <v>565</v>
      </c>
      <c r="N41" s="870" t="s">
        <v>282</v>
      </c>
      <c r="O41" s="870" t="s">
        <v>282</v>
      </c>
      <c r="P41" s="870">
        <v>692</v>
      </c>
      <c r="Q41" s="870"/>
      <c r="R41" s="870"/>
      <c r="S41" s="870" t="s">
        <v>2739</v>
      </c>
      <c r="T41" s="871" t="s">
        <v>3309</v>
      </c>
      <c r="U41" s="872">
        <v>14000</v>
      </c>
      <c r="V41" s="871">
        <f t="shared" si="0"/>
        <v>168000</v>
      </c>
      <c r="W41" s="873"/>
    </row>
    <row r="42" spans="1:23" ht="39.950000000000003" customHeight="1" x14ac:dyDescent="0.25">
      <c r="A42" s="863">
        <v>40</v>
      </c>
      <c r="B42" s="883" t="s">
        <v>3367</v>
      </c>
      <c r="C42" s="883" t="s">
        <v>3368</v>
      </c>
      <c r="D42" s="883" t="s">
        <v>231</v>
      </c>
      <c r="E42" s="884" t="s">
        <v>3369</v>
      </c>
      <c r="F42" s="883" t="s">
        <v>279</v>
      </c>
      <c r="G42" s="883" t="s">
        <v>2763</v>
      </c>
      <c r="H42" s="883" t="s">
        <v>3370</v>
      </c>
      <c r="I42" s="885" t="s">
        <v>3371</v>
      </c>
      <c r="J42" s="883">
        <v>8307334106</v>
      </c>
      <c r="K42" s="883" t="s">
        <v>3372</v>
      </c>
      <c r="L42" s="886"/>
      <c r="M42" s="887"/>
      <c r="N42" s="870" t="s">
        <v>282</v>
      </c>
      <c r="O42" s="870" t="s">
        <v>282</v>
      </c>
      <c r="P42" s="870" t="s">
        <v>282</v>
      </c>
      <c r="Q42" s="870"/>
      <c r="R42" s="870"/>
      <c r="S42" s="870" t="s">
        <v>2739</v>
      </c>
      <c r="T42" s="871" t="s">
        <v>3309</v>
      </c>
      <c r="U42" s="872">
        <v>14000</v>
      </c>
      <c r="V42" s="871">
        <f t="shared" si="0"/>
        <v>168000</v>
      </c>
      <c r="W42" s="873"/>
    </row>
    <row r="43" spans="1:23" ht="39.950000000000003" customHeight="1" x14ac:dyDescent="0.25">
      <c r="A43" s="863">
        <v>41</v>
      </c>
      <c r="B43" s="883" t="s">
        <v>3373</v>
      </c>
      <c r="C43" s="883" t="s">
        <v>3374</v>
      </c>
      <c r="D43" s="883" t="s">
        <v>3375</v>
      </c>
      <c r="E43" s="884" t="s">
        <v>3376</v>
      </c>
      <c r="F43" s="883" t="s">
        <v>279</v>
      </c>
      <c r="G43" s="883" t="s">
        <v>2752</v>
      </c>
      <c r="H43" s="883" t="s">
        <v>3377</v>
      </c>
      <c r="I43" s="885" t="s">
        <v>3378</v>
      </c>
      <c r="J43" s="883">
        <v>9729590148</v>
      </c>
      <c r="K43" s="883" t="s">
        <v>3379</v>
      </c>
      <c r="L43" s="888"/>
      <c r="M43" s="889"/>
      <c r="N43" s="870">
        <v>732</v>
      </c>
      <c r="O43" s="870">
        <v>996</v>
      </c>
      <c r="P43" s="870">
        <v>937</v>
      </c>
      <c r="Q43" s="870"/>
      <c r="R43" s="870" t="s">
        <v>3186</v>
      </c>
      <c r="S43" s="870">
        <v>558</v>
      </c>
      <c r="T43" s="871" t="s">
        <v>3181</v>
      </c>
      <c r="U43" s="872">
        <v>15000</v>
      </c>
      <c r="V43" s="871">
        <f t="shared" si="0"/>
        <v>180000</v>
      </c>
      <c r="W43" s="873"/>
    </row>
    <row r="44" spans="1:23" ht="39.950000000000003" customHeight="1" x14ac:dyDescent="0.25">
      <c r="A44" s="863">
        <v>42</v>
      </c>
      <c r="B44" s="883" t="s">
        <v>3380</v>
      </c>
      <c r="C44" s="883" t="s">
        <v>391</v>
      </c>
      <c r="D44" s="883" t="s">
        <v>3381</v>
      </c>
      <c r="E44" s="884" t="s">
        <v>3382</v>
      </c>
      <c r="F44" s="883" t="s">
        <v>279</v>
      </c>
      <c r="G44" s="883" t="s">
        <v>2752</v>
      </c>
      <c r="H44" s="883" t="s">
        <v>3383</v>
      </c>
      <c r="I44" s="885" t="s">
        <v>999</v>
      </c>
      <c r="J44" s="883">
        <v>6287926901</v>
      </c>
      <c r="K44" s="883" t="s">
        <v>3384</v>
      </c>
      <c r="L44" s="888"/>
      <c r="M44" s="889"/>
      <c r="N44" s="870">
        <v>705</v>
      </c>
      <c r="O44" s="870">
        <v>905</v>
      </c>
      <c r="P44" s="870">
        <v>917</v>
      </c>
      <c r="Q44" s="870"/>
      <c r="R44" s="870" t="s">
        <v>3186</v>
      </c>
      <c r="S44" s="870">
        <v>574</v>
      </c>
      <c r="T44" s="871" t="s">
        <v>3181</v>
      </c>
      <c r="U44" s="872">
        <v>15000</v>
      </c>
      <c r="V44" s="871">
        <f t="shared" si="0"/>
        <v>180000</v>
      </c>
      <c r="W44" s="873"/>
    </row>
    <row r="45" spans="1:23" ht="39.950000000000003" customHeight="1" x14ac:dyDescent="0.25">
      <c r="A45" s="863">
        <v>43</v>
      </c>
      <c r="B45" s="890" t="s">
        <v>3385</v>
      </c>
      <c r="C45" s="890" t="s">
        <v>3386</v>
      </c>
      <c r="D45" s="890" t="s">
        <v>3387</v>
      </c>
      <c r="E45" s="891" t="s">
        <v>3388</v>
      </c>
      <c r="F45" s="890" t="s">
        <v>279</v>
      </c>
      <c r="G45" s="890" t="s">
        <v>2763</v>
      </c>
      <c r="H45" s="890" t="s">
        <v>3389</v>
      </c>
      <c r="I45" s="892" t="s">
        <v>3390</v>
      </c>
      <c r="J45" s="890">
        <v>9816450085</v>
      </c>
      <c r="K45" s="890" t="s">
        <v>3391</v>
      </c>
      <c r="L45" s="893"/>
      <c r="M45" s="894"/>
      <c r="N45" s="870" t="s">
        <v>282</v>
      </c>
      <c r="O45" s="870" t="s">
        <v>282</v>
      </c>
      <c r="P45" s="870" t="s">
        <v>282</v>
      </c>
      <c r="Q45" s="870"/>
      <c r="R45" s="870"/>
      <c r="S45" s="870" t="s">
        <v>2739</v>
      </c>
      <c r="T45" s="871" t="s">
        <v>3309</v>
      </c>
      <c r="U45" s="872">
        <v>14000</v>
      </c>
      <c r="V45" s="871">
        <f t="shared" si="0"/>
        <v>168000</v>
      </c>
      <c r="W45" s="873"/>
    </row>
    <row r="46" spans="1:23" ht="24.95" customHeight="1" x14ac:dyDescent="0.25">
      <c r="B46" s="895"/>
      <c r="H46" s="849"/>
      <c r="J46" s="201"/>
    </row>
    <row r="47" spans="1:23" ht="24.95" customHeight="1" x14ac:dyDescent="0.25">
      <c r="B47" s="895"/>
      <c r="H47" s="849"/>
      <c r="J47" s="201"/>
    </row>
    <row r="48" spans="1:23" ht="24.95" customHeight="1" x14ac:dyDescent="0.25">
      <c r="B48" s="895"/>
      <c r="H48" s="849"/>
      <c r="J48" s="201"/>
    </row>
    <row r="49" spans="2:10" ht="24.95" customHeight="1" x14ac:dyDescent="0.25">
      <c r="B49" s="895"/>
      <c r="H49" s="849"/>
      <c r="J49" s="201"/>
    </row>
    <row r="50" spans="2:10" ht="24.95" customHeight="1" x14ac:dyDescent="0.25">
      <c r="B50" s="895"/>
      <c r="H50" s="849"/>
      <c r="J50" s="201"/>
    </row>
    <row r="51" spans="2:10" ht="24.95" customHeight="1" x14ac:dyDescent="0.25">
      <c r="B51" s="895"/>
      <c r="H51" s="849"/>
      <c r="J51" s="201"/>
    </row>
    <row r="52" spans="2:10" ht="24.95" customHeight="1" x14ac:dyDescent="0.25">
      <c r="B52" s="895"/>
      <c r="H52" s="849"/>
      <c r="J52" s="201"/>
    </row>
    <row r="53" spans="2:10" ht="24.95" customHeight="1" x14ac:dyDescent="0.25">
      <c r="B53" s="895"/>
      <c r="H53" s="849"/>
      <c r="J53" s="201"/>
    </row>
    <row r="54" spans="2:10" ht="24.95" customHeight="1" x14ac:dyDescent="0.25">
      <c r="B54" s="895"/>
      <c r="H54" s="849"/>
      <c r="J54" s="201"/>
    </row>
    <row r="55" spans="2:10" ht="24.95" customHeight="1" x14ac:dyDescent="0.25">
      <c r="B55" s="895"/>
      <c r="H55" s="849"/>
      <c r="J55" s="201"/>
    </row>
    <row r="56" spans="2:10" ht="24.95" customHeight="1" x14ac:dyDescent="0.25">
      <c r="B56" s="895"/>
      <c r="H56" s="849"/>
      <c r="J56" s="201"/>
    </row>
  </sheetData>
  <mergeCells count="2">
    <mergeCell ref="A1:W1"/>
    <mergeCell ref="L42:M45"/>
  </mergeCells>
  <pageMargins left="0.70866141732283472" right="0.70866141732283472" top="0.47244094488188981" bottom="0.39370078740157483" header="0.31496062992125984" footer="0.31496062992125984"/>
  <pageSetup paperSize="5" scale="62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view="pageBreakPreview" zoomScale="89" zoomScaleNormal="95" zoomScaleSheetLayoutView="89" workbookViewId="0">
      <selection activeCell="L10" sqref="L10"/>
    </sheetView>
  </sheetViews>
  <sheetFormatPr defaultRowHeight="15" x14ac:dyDescent="0.25"/>
  <cols>
    <col min="2" max="2" width="16.7109375" customWidth="1"/>
    <col min="3" max="3" width="17.42578125" style="53" customWidth="1"/>
    <col min="4" max="4" width="18.140625" style="53" bestFit="1" customWidth="1"/>
    <col min="5" max="5" width="11.42578125" style="53" bestFit="1" customWidth="1"/>
    <col min="6" max="6" width="7.7109375" bestFit="1" customWidth="1"/>
    <col min="7" max="7" width="7.85546875" bestFit="1" customWidth="1"/>
    <col min="8" max="8" width="14.7109375" bestFit="1" customWidth="1"/>
    <col min="9" max="9" width="10.85546875" bestFit="1" customWidth="1"/>
    <col min="10" max="10" width="12.28515625" style="53" bestFit="1" customWidth="1"/>
    <col min="11" max="11" width="41.85546875" style="53" bestFit="1" customWidth="1"/>
    <col min="12" max="15" width="8" style="850" bestFit="1" customWidth="1"/>
    <col min="16" max="16" width="9.5703125" style="850" bestFit="1" customWidth="1"/>
    <col min="17" max="17" width="11.7109375" style="850" customWidth="1"/>
    <col min="18" max="18" width="5.28515625" style="53" bestFit="1" customWidth="1"/>
    <col min="19" max="19" width="6.85546875" bestFit="1" customWidth="1"/>
    <col min="20" max="20" width="9.85546875" bestFit="1" customWidth="1"/>
    <col min="21" max="21" width="20.5703125" style="851" customWidth="1"/>
    <col min="22" max="22" width="20.140625" customWidth="1"/>
    <col min="23" max="23" width="28.42578125" customWidth="1"/>
    <col min="24" max="24" width="17.7109375" customWidth="1"/>
    <col min="25" max="25" width="15.28515625" customWidth="1"/>
  </cols>
  <sheetData>
    <row r="1" spans="1:25" ht="35.25" customHeight="1" x14ac:dyDescent="0.25">
      <c r="A1" s="819" t="s">
        <v>3004</v>
      </c>
      <c r="B1" s="819"/>
      <c r="C1" s="819"/>
      <c r="D1" s="819"/>
      <c r="E1" s="819"/>
      <c r="F1" s="819"/>
      <c r="G1" s="819"/>
      <c r="H1" s="819"/>
      <c r="I1" s="819"/>
      <c r="J1" s="819"/>
      <c r="K1" s="819"/>
      <c r="L1" s="819"/>
      <c r="M1" s="819"/>
      <c r="N1" s="819"/>
      <c r="O1" s="819"/>
      <c r="P1" s="819"/>
      <c r="Q1" s="819"/>
      <c r="R1" s="819"/>
      <c r="S1" s="819"/>
      <c r="T1" s="819"/>
      <c r="U1" s="819"/>
      <c r="V1" s="819"/>
      <c r="W1" s="819"/>
      <c r="X1" s="819"/>
      <c r="Y1" s="819"/>
    </row>
    <row r="2" spans="1:25" s="829" customFormat="1" ht="60" customHeight="1" x14ac:dyDescent="0.25">
      <c r="A2" s="820" t="s">
        <v>3005</v>
      </c>
      <c r="B2" s="820" t="s">
        <v>3006</v>
      </c>
      <c r="C2" s="821" t="s">
        <v>2583</v>
      </c>
      <c r="D2" s="821" t="s">
        <v>2584</v>
      </c>
      <c r="E2" s="822" t="s">
        <v>1004</v>
      </c>
      <c r="F2" s="823" t="s">
        <v>754</v>
      </c>
      <c r="G2" s="823" t="s">
        <v>2722</v>
      </c>
      <c r="H2" s="820" t="s">
        <v>2723</v>
      </c>
      <c r="I2" s="823" t="s">
        <v>2724</v>
      </c>
      <c r="J2" s="822" t="s">
        <v>2585</v>
      </c>
      <c r="K2" s="824" t="s">
        <v>272</v>
      </c>
      <c r="L2" s="825" t="s">
        <v>3007</v>
      </c>
      <c r="M2" s="825" t="s">
        <v>3008</v>
      </c>
      <c r="N2" s="825" t="s">
        <v>3009</v>
      </c>
      <c r="O2" s="825" t="s">
        <v>3010</v>
      </c>
      <c r="P2" s="825" t="s">
        <v>3011</v>
      </c>
      <c r="Q2" s="825" t="s">
        <v>3012</v>
      </c>
      <c r="R2" s="826" t="s">
        <v>3013</v>
      </c>
      <c r="S2" s="827" t="s">
        <v>3014</v>
      </c>
      <c r="T2" s="827" t="s">
        <v>2731</v>
      </c>
      <c r="U2" s="788" t="s">
        <v>3015</v>
      </c>
      <c r="V2" s="788" t="s">
        <v>3016</v>
      </c>
      <c r="W2" s="788" t="s">
        <v>3017</v>
      </c>
      <c r="X2" s="828" t="s">
        <v>2735</v>
      </c>
      <c r="Y2" s="788" t="s">
        <v>2736</v>
      </c>
    </row>
    <row r="3" spans="1:25" ht="30" customHeight="1" x14ac:dyDescent="0.25">
      <c r="A3" s="830">
        <v>1</v>
      </c>
      <c r="B3" s="831" t="s">
        <v>3018</v>
      </c>
      <c r="C3" s="832" t="s">
        <v>3019</v>
      </c>
      <c r="D3" s="832" t="s">
        <v>3020</v>
      </c>
      <c r="E3" s="833">
        <v>37044</v>
      </c>
      <c r="F3" s="832" t="s">
        <v>279</v>
      </c>
      <c r="G3" s="832" t="s">
        <v>2752</v>
      </c>
      <c r="H3" s="831" t="s">
        <v>3021</v>
      </c>
      <c r="I3" s="832" t="s">
        <v>3022</v>
      </c>
      <c r="J3" s="831">
        <v>9877045929</v>
      </c>
      <c r="K3" s="832" t="s">
        <v>3023</v>
      </c>
      <c r="L3" s="834">
        <v>698</v>
      </c>
      <c r="M3" s="834">
        <v>803</v>
      </c>
      <c r="N3" s="834">
        <v>832</v>
      </c>
      <c r="O3" s="834">
        <v>803</v>
      </c>
      <c r="P3" s="830">
        <v>772</v>
      </c>
      <c r="Q3" s="830">
        <v>424</v>
      </c>
      <c r="R3" s="835">
        <f>SUM(L3:Q3)</f>
        <v>4332</v>
      </c>
      <c r="S3" s="836">
        <f>R3/5500*100</f>
        <v>78.763636363636365</v>
      </c>
      <c r="T3" s="835" t="s">
        <v>2755</v>
      </c>
      <c r="U3" s="835" t="s">
        <v>213</v>
      </c>
      <c r="V3" s="835" t="s">
        <v>213</v>
      </c>
      <c r="W3" s="837" t="s">
        <v>2740</v>
      </c>
      <c r="X3" s="838">
        <v>15600</v>
      </c>
      <c r="Y3" s="839">
        <f>15600*12</f>
        <v>187200</v>
      </c>
    </row>
    <row r="4" spans="1:25" ht="38.25" customHeight="1" x14ac:dyDescent="0.25">
      <c r="A4" s="830">
        <v>2</v>
      </c>
      <c r="B4" s="831" t="s">
        <v>3024</v>
      </c>
      <c r="C4" s="832" t="s">
        <v>3025</v>
      </c>
      <c r="D4" s="832" t="s">
        <v>3026</v>
      </c>
      <c r="E4" s="833">
        <v>37899</v>
      </c>
      <c r="F4" s="832" t="s">
        <v>279</v>
      </c>
      <c r="G4" s="832" t="s">
        <v>2752</v>
      </c>
      <c r="H4" s="831" t="s">
        <v>3027</v>
      </c>
      <c r="I4" s="832" t="s">
        <v>999</v>
      </c>
      <c r="J4" s="831">
        <v>7807647556</v>
      </c>
      <c r="K4" s="832" t="s">
        <v>3028</v>
      </c>
      <c r="L4" s="834"/>
      <c r="M4" s="834"/>
      <c r="N4" s="834"/>
      <c r="O4" s="834">
        <v>629</v>
      </c>
      <c r="P4" s="830" t="s">
        <v>282</v>
      </c>
      <c r="Q4" s="830" t="s">
        <v>2739</v>
      </c>
      <c r="R4" s="835">
        <f t="shared" ref="R4:R17" si="0">SUM(L4:P4)</f>
        <v>629</v>
      </c>
      <c r="S4" s="836">
        <f t="shared" ref="S4:S22" si="1">R4/5500*100</f>
        <v>11.436363636363636</v>
      </c>
      <c r="T4" s="835"/>
      <c r="U4" s="835" t="s">
        <v>213</v>
      </c>
      <c r="V4" s="835" t="s">
        <v>213</v>
      </c>
      <c r="W4" s="837" t="s">
        <v>2740</v>
      </c>
      <c r="X4" s="838">
        <v>15600</v>
      </c>
      <c r="Y4" s="839">
        <f>15600*12</f>
        <v>187200</v>
      </c>
    </row>
    <row r="5" spans="1:25" s="267" customFormat="1" ht="50.25" customHeight="1" x14ac:dyDescent="0.25">
      <c r="A5" s="840">
        <v>3</v>
      </c>
      <c r="B5" s="805" t="s">
        <v>3029</v>
      </c>
      <c r="C5" s="841" t="s">
        <v>3030</v>
      </c>
      <c r="D5" s="841" t="s">
        <v>1429</v>
      </c>
      <c r="E5" s="842">
        <v>39083</v>
      </c>
      <c r="F5" s="841" t="s">
        <v>279</v>
      </c>
      <c r="G5" s="841" t="s">
        <v>2752</v>
      </c>
      <c r="H5" s="805" t="s">
        <v>3031</v>
      </c>
      <c r="I5" s="841" t="s">
        <v>999</v>
      </c>
      <c r="J5" s="805">
        <v>7255949515</v>
      </c>
      <c r="K5" s="841" t="s">
        <v>3032</v>
      </c>
      <c r="L5" s="843">
        <v>553</v>
      </c>
      <c r="M5" s="843">
        <v>626</v>
      </c>
      <c r="N5" s="843">
        <v>701</v>
      </c>
      <c r="O5" s="843">
        <v>665</v>
      </c>
      <c r="P5" s="840" t="s">
        <v>282</v>
      </c>
      <c r="Q5" s="840">
        <v>345</v>
      </c>
      <c r="R5" s="352">
        <f>SUM(L5:Q5)</f>
        <v>2890</v>
      </c>
      <c r="S5" s="844">
        <f t="shared" si="1"/>
        <v>52.545454545454554</v>
      </c>
      <c r="T5" s="352" t="s">
        <v>367</v>
      </c>
      <c r="U5" s="835" t="s">
        <v>213</v>
      </c>
      <c r="V5" s="352" t="s">
        <v>213</v>
      </c>
      <c r="W5" s="845" t="s">
        <v>3033</v>
      </c>
      <c r="X5" s="352">
        <v>12000</v>
      </c>
      <c r="Y5" s="352">
        <v>144000</v>
      </c>
    </row>
    <row r="6" spans="1:25" ht="30" customHeight="1" x14ac:dyDescent="0.25">
      <c r="A6" s="830">
        <v>4</v>
      </c>
      <c r="B6" s="831" t="s">
        <v>3034</v>
      </c>
      <c r="C6" s="832" t="s">
        <v>2057</v>
      </c>
      <c r="D6" s="832" t="s">
        <v>3035</v>
      </c>
      <c r="E6" s="833">
        <v>38880</v>
      </c>
      <c r="F6" s="832" t="s">
        <v>279</v>
      </c>
      <c r="G6" s="832" t="s">
        <v>2763</v>
      </c>
      <c r="H6" s="831" t="s">
        <v>3036</v>
      </c>
      <c r="I6" s="832" t="s">
        <v>3037</v>
      </c>
      <c r="J6" s="831">
        <v>8708713448</v>
      </c>
      <c r="K6" s="832" t="s">
        <v>3038</v>
      </c>
      <c r="L6" s="834"/>
      <c r="M6" s="834"/>
      <c r="N6" s="834"/>
      <c r="O6" s="834">
        <v>686</v>
      </c>
      <c r="P6" s="830" t="s">
        <v>282</v>
      </c>
      <c r="Q6" s="830">
        <v>337</v>
      </c>
      <c r="R6" s="835">
        <f t="shared" si="0"/>
        <v>686</v>
      </c>
      <c r="S6" s="836">
        <f t="shared" si="1"/>
        <v>12.472727272727273</v>
      </c>
      <c r="T6" s="835"/>
      <c r="U6" s="846" t="s">
        <v>3039</v>
      </c>
      <c r="V6" s="835" t="s">
        <v>213</v>
      </c>
      <c r="W6" s="835"/>
      <c r="X6" s="835"/>
      <c r="Y6" s="835"/>
    </row>
    <row r="7" spans="1:25" ht="53.25" customHeight="1" x14ac:dyDescent="0.25">
      <c r="A7" s="830">
        <v>5</v>
      </c>
      <c r="B7" s="831" t="s">
        <v>3040</v>
      </c>
      <c r="C7" s="832" t="s">
        <v>3041</v>
      </c>
      <c r="D7" s="832" t="s">
        <v>1046</v>
      </c>
      <c r="E7" s="833">
        <v>38479</v>
      </c>
      <c r="F7" s="832" t="s">
        <v>279</v>
      </c>
      <c r="G7" s="832" t="s">
        <v>2763</v>
      </c>
      <c r="H7" s="831" t="s">
        <v>3042</v>
      </c>
      <c r="I7" s="832" t="s">
        <v>3043</v>
      </c>
      <c r="J7" s="831">
        <v>9671828407</v>
      </c>
      <c r="K7" s="832" t="s">
        <v>3044</v>
      </c>
      <c r="L7" s="834">
        <v>674</v>
      </c>
      <c r="M7" s="834">
        <v>683</v>
      </c>
      <c r="N7" s="834">
        <v>778</v>
      </c>
      <c r="O7" s="834">
        <v>726</v>
      </c>
      <c r="P7" s="830" t="s">
        <v>282</v>
      </c>
      <c r="Q7" s="830">
        <v>359</v>
      </c>
      <c r="R7" s="835">
        <f>SUM(L7:Q7)</f>
        <v>3220</v>
      </c>
      <c r="S7" s="836">
        <f t="shared" si="1"/>
        <v>58.545454545454547</v>
      </c>
      <c r="T7" s="835" t="s">
        <v>367</v>
      </c>
      <c r="U7" s="835" t="s">
        <v>213</v>
      </c>
      <c r="V7" s="835" t="s">
        <v>213</v>
      </c>
      <c r="W7" s="846" t="s">
        <v>3033</v>
      </c>
      <c r="X7" s="835">
        <v>12000</v>
      </c>
      <c r="Y7" s="835">
        <v>144000</v>
      </c>
    </row>
    <row r="8" spans="1:25" ht="30" customHeight="1" x14ac:dyDescent="0.25">
      <c r="A8" s="840">
        <v>6</v>
      </c>
      <c r="B8" s="831" t="s">
        <v>3045</v>
      </c>
      <c r="C8" s="832" t="s">
        <v>3046</v>
      </c>
      <c r="D8" s="832" t="s">
        <v>3047</v>
      </c>
      <c r="E8" s="833">
        <v>37685</v>
      </c>
      <c r="F8" s="832" t="s">
        <v>279</v>
      </c>
      <c r="G8" s="832" t="s">
        <v>2763</v>
      </c>
      <c r="H8" s="831" t="s">
        <v>3048</v>
      </c>
      <c r="I8" s="832" t="s">
        <v>3049</v>
      </c>
      <c r="J8" s="831">
        <v>7404442763</v>
      </c>
      <c r="K8" s="832" t="s">
        <v>3050</v>
      </c>
      <c r="L8" s="834"/>
      <c r="M8" s="834"/>
      <c r="N8" s="834"/>
      <c r="O8" s="834">
        <v>635</v>
      </c>
      <c r="P8" s="830" t="s">
        <v>282</v>
      </c>
      <c r="Q8" s="830" t="s">
        <v>2739</v>
      </c>
      <c r="R8" s="835">
        <f t="shared" si="0"/>
        <v>635</v>
      </c>
      <c r="S8" s="836">
        <f t="shared" si="1"/>
        <v>11.545454545454545</v>
      </c>
      <c r="T8" s="835"/>
      <c r="U8" s="835" t="s">
        <v>213</v>
      </c>
      <c r="V8" s="835" t="s">
        <v>3051</v>
      </c>
      <c r="W8" s="835" t="s">
        <v>213</v>
      </c>
      <c r="X8" s="835" t="s">
        <v>213</v>
      </c>
      <c r="Y8" s="835" t="s">
        <v>213</v>
      </c>
    </row>
    <row r="9" spans="1:25" ht="30" customHeight="1" x14ac:dyDescent="0.25">
      <c r="A9" s="830">
        <v>7</v>
      </c>
      <c r="B9" s="831" t="s">
        <v>3052</v>
      </c>
      <c r="C9" s="832" t="s">
        <v>2626</v>
      </c>
      <c r="D9" s="832" t="s">
        <v>3053</v>
      </c>
      <c r="E9" s="833">
        <v>36400</v>
      </c>
      <c r="F9" s="832" t="s">
        <v>313</v>
      </c>
      <c r="G9" s="832" t="s">
        <v>2752</v>
      </c>
      <c r="H9" s="831" t="s">
        <v>3054</v>
      </c>
      <c r="I9" s="832" t="s">
        <v>999</v>
      </c>
      <c r="J9" s="831">
        <v>8219456634</v>
      </c>
      <c r="K9" s="832" t="s">
        <v>3055</v>
      </c>
      <c r="L9" s="834"/>
      <c r="M9" s="834">
        <v>708</v>
      </c>
      <c r="N9" s="834">
        <v>886</v>
      </c>
      <c r="O9" s="834">
        <v>830</v>
      </c>
      <c r="P9" s="830">
        <v>769</v>
      </c>
      <c r="Q9" s="830">
        <v>413</v>
      </c>
      <c r="R9" s="835">
        <f>SUM(L9:Q9)</f>
        <v>3606</v>
      </c>
      <c r="S9" s="836">
        <f t="shared" si="1"/>
        <v>65.563636363636363</v>
      </c>
      <c r="T9" s="835" t="s">
        <v>367</v>
      </c>
      <c r="U9" s="846" t="s">
        <v>3039</v>
      </c>
      <c r="V9" s="835" t="s">
        <v>213</v>
      </c>
      <c r="W9" s="835" t="s">
        <v>213</v>
      </c>
      <c r="X9" s="835" t="s">
        <v>213</v>
      </c>
      <c r="Y9" s="835" t="s">
        <v>213</v>
      </c>
    </row>
    <row r="10" spans="1:25" ht="45.75" customHeight="1" x14ac:dyDescent="0.25">
      <c r="A10" s="830">
        <v>8</v>
      </c>
      <c r="B10" s="831" t="s">
        <v>3056</v>
      </c>
      <c r="C10" s="832" t="s">
        <v>2236</v>
      </c>
      <c r="D10" s="832" t="s">
        <v>3057</v>
      </c>
      <c r="E10" s="833">
        <v>37656</v>
      </c>
      <c r="F10" s="832" t="s">
        <v>279</v>
      </c>
      <c r="G10" s="832" t="s">
        <v>2763</v>
      </c>
      <c r="H10" s="831" t="s">
        <v>3058</v>
      </c>
      <c r="I10" s="832" t="s">
        <v>3059</v>
      </c>
      <c r="J10" s="831">
        <v>8569963614</v>
      </c>
      <c r="K10" s="832" t="s">
        <v>3060</v>
      </c>
      <c r="L10" s="834"/>
      <c r="M10" s="834">
        <v>672</v>
      </c>
      <c r="N10" s="834">
        <v>788</v>
      </c>
      <c r="O10" s="834">
        <v>786</v>
      </c>
      <c r="P10" s="830" t="s">
        <v>282</v>
      </c>
      <c r="Q10" s="830" t="s">
        <v>2739</v>
      </c>
      <c r="R10" s="835">
        <f t="shared" si="0"/>
        <v>2246</v>
      </c>
      <c r="S10" s="836">
        <f t="shared" si="1"/>
        <v>40.836363636363636</v>
      </c>
      <c r="T10" s="835"/>
      <c r="U10" s="835" t="s">
        <v>213</v>
      </c>
      <c r="V10" s="835" t="s">
        <v>213</v>
      </c>
      <c r="W10" s="846" t="s">
        <v>3033</v>
      </c>
      <c r="X10" s="835">
        <v>12000</v>
      </c>
      <c r="Y10" s="835">
        <v>144000</v>
      </c>
    </row>
    <row r="11" spans="1:25" ht="30" customHeight="1" x14ac:dyDescent="0.25">
      <c r="A11" s="840">
        <v>9</v>
      </c>
      <c r="B11" s="831" t="s">
        <v>3061</v>
      </c>
      <c r="C11" s="832" t="s">
        <v>3062</v>
      </c>
      <c r="D11" s="832" t="s">
        <v>1742</v>
      </c>
      <c r="E11" s="833">
        <v>38513</v>
      </c>
      <c r="F11" s="832" t="s">
        <v>279</v>
      </c>
      <c r="G11" s="832" t="s">
        <v>2859</v>
      </c>
      <c r="H11" s="831" t="s">
        <v>3063</v>
      </c>
      <c r="I11" s="832" t="s">
        <v>3064</v>
      </c>
      <c r="J11" s="831">
        <v>9306442417</v>
      </c>
      <c r="K11" s="832" t="s">
        <v>3065</v>
      </c>
      <c r="L11" s="834"/>
      <c r="M11" s="834"/>
      <c r="N11" s="834"/>
      <c r="O11" s="834"/>
      <c r="P11" s="830" t="s">
        <v>282</v>
      </c>
      <c r="Q11" s="830">
        <v>388</v>
      </c>
      <c r="R11" s="835">
        <f t="shared" si="0"/>
        <v>0</v>
      </c>
      <c r="S11" s="836">
        <f t="shared" si="1"/>
        <v>0</v>
      </c>
      <c r="T11" s="835"/>
      <c r="U11" s="835" t="s">
        <v>213</v>
      </c>
      <c r="V11" s="846" t="s">
        <v>3066</v>
      </c>
      <c r="W11" s="835" t="s">
        <v>213</v>
      </c>
      <c r="X11" s="835" t="s">
        <v>213</v>
      </c>
      <c r="Y11" s="835" t="s">
        <v>213</v>
      </c>
    </row>
    <row r="12" spans="1:25" ht="44.25" customHeight="1" x14ac:dyDescent="0.25">
      <c r="A12" s="830">
        <v>10</v>
      </c>
      <c r="B12" s="831" t="s">
        <v>3067</v>
      </c>
      <c r="C12" s="832" t="s">
        <v>3068</v>
      </c>
      <c r="D12" s="832" t="s">
        <v>1429</v>
      </c>
      <c r="E12" s="833">
        <v>37915</v>
      </c>
      <c r="F12" s="832" t="s">
        <v>279</v>
      </c>
      <c r="G12" s="832" t="s">
        <v>2758</v>
      </c>
      <c r="H12" s="831" t="s">
        <v>3069</v>
      </c>
      <c r="I12" s="832" t="s">
        <v>3070</v>
      </c>
      <c r="J12" s="831">
        <v>9416967444</v>
      </c>
      <c r="K12" s="832" t="s">
        <v>3071</v>
      </c>
      <c r="L12" s="834">
        <v>756</v>
      </c>
      <c r="M12" s="834">
        <v>762</v>
      </c>
      <c r="N12" s="834">
        <v>886</v>
      </c>
      <c r="O12" s="834">
        <v>793</v>
      </c>
      <c r="P12" s="830">
        <v>734</v>
      </c>
      <c r="Q12" s="830">
        <v>453</v>
      </c>
      <c r="R12" s="835">
        <f>SUM(L12:Q12)</f>
        <v>4384</v>
      </c>
      <c r="S12" s="836">
        <f t="shared" si="1"/>
        <v>79.709090909090904</v>
      </c>
      <c r="T12" s="835" t="s">
        <v>2755</v>
      </c>
      <c r="U12" s="846" t="s">
        <v>3072</v>
      </c>
      <c r="V12" s="835" t="s">
        <v>213</v>
      </c>
      <c r="W12" s="835" t="s">
        <v>213</v>
      </c>
      <c r="X12" s="835" t="s">
        <v>213</v>
      </c>
      <c r="Y12" s="835" t="s">
        <v>213</v>
      </c>
    </row>
    <row r="13" spans="1:25" ht="56.25" customHeight="1" x14ac:dyDescent="0.25">
      <c r="A13" s="830">
        <v>11</v>
      </c>
      <c r="B13" s="831" t="s">
        <v>3073</v>
      </c>
      <c r="C13" s="832" t="s">
        <v>855</v>
      </c>
      <c r="D13" s="832" t="s">
        <v>3074</v>
      </c>
      <c r="E13" s="833">
        <v>39062</v>
      </c>
      <c r="F13" s="832" t="s">
        <v>279</v>
      </c>
      <c r="G13" s="832" t="s">
        <v>2752</v>
      </c>
      <c r="H13" s="831" t="s">
        <v>3075</v>
      </c>
      <c r="I13" s="832" t="s">
        <v>3076</v>
      </c>
      <c r="J13" s="831">
        <v>9817550271</v>
      </c>
      <c r="K13" s="832" t="s">
        <v>3077</v>
      </c>
      <c r="L13" s="834">
        <v>704</v>
      </c>
      <c r="M13" s="834" t="s">
        <v>282</v>
      </c>
      <c r="N13" s="834">
        <v>936</v>
      </c>
      <c r="O13" s="834">
        <v>865</v>
      </c>
      <c r="P13" s="830">
        <v>849</v>
      </c>
      <c r="Q13" s="830" t="s">
        <v>2739</v>
      </c>
      <c r="R13" s="835">
        <f t="shared" si="0"/>
        <v>3354</v>
      </c>
      <c r="S13" s="836">
        <f t="shared" si="1"/>
        <v>60.981818181818184</v>
      </c>
      <c r="T13" s="835" t="s">
        <v>367</v>
      </c>
      <c r="U13" s="846" t="s">
        <v>3078</v>
      </c>
      <c r="V13" s="837" t="s">
        <v>2740</v>
      </c>
      <c r="W13" s="838">
        <v>15600</v>
      </c>
      <c r="X13" s="839">
        <f>15600*12</f>
        <v>187200</v>
      </c>
      <c r="Y13" s="835" t="s">
        <v>213</v>
      </c>
    </row>
    <row r="14" spans="1:25" ht="54" customHeight="1" x14ac:dyDescent="0.25">
      <c r="A14" s="840">
        <v>12</v>
      </c>
      <c r="B14" s="831" t="s">
        <v>3079</v>
      </c>
      <c r="C14" s="832" t="s">
        <v>3080</v>
      </c>
      <c r="D14" s="832" t="s">
        <v>3081</v>
      </c>
      <c r="E14" s="833">
        <v>38879</v>
      </c>
      <c r="F14" s="832" t="s">
        <v>279</v>
      </c>
      <c r="G14" s="832" t="s">
        <v>2752</v>
      </c>
      <c r="H14" s="831" t="s">
        <v>3082</v>
      </c>
      <c r="I14" s="832" t="s">
        <v>999</v>
      </c>
      <c r="J14" s="831">
        <v>9341082661</v>
      </c>
      <c r="K14" s="832" t="s">
        <v>3083</v>
      </c>
      <c r="L14" s="834"/>
      <c r="M14" s="834"/>
      <c r="N14" s="834"/>
      <c r="O14" s="834"/>
      <c r="P14" s="830" t="s">
        <v>282</v>
      </c>
      <c r="Q14" s="830" t="s">
        <v>2739</v>
      </c>
      <c r="R14" s="835">
        <f t="shared" si="0"/>
        <v>0</v>
      </c>
      <c r="S14" s="836">
        <f t="shared" si="1"/>
        <v>0</v>
      </c>
      <c r="T14" s="835"/>
      <c r="U14" s="835" t="s">
        <v>213</v>
      </c>
      <c r="V14" s="845" t="s">
        <v>3084</v>
      </c>
      <c r="W14" s="835" t="s">
        <v>213</v>
      </c>
      <c r="X14" s="835" t="s">
        <v>213</v>
      </c>
      <c r="Y14" s="835" t="s">
        <v>213</v>
      </c>
    </row>
    <row r="15" spans="1:25" ht="42.75" customHeight="1" x14ac:dyDescent="0.25">
      <c r="A15" s="830">
        <v>13</v>
      </c>
      <c r="B15" s="831" t="s">
        <v>3085</v>
      </c>
      <c r="C15" s="832" t="s">
        <v>3086</v>
      </c>
      <c r="D15" s="832" t="s">
        <v>3087</v>
      </c>
      <c r="E15" s="833">
        <v>38359</v>
      </c>
      <c r="F15" s="832" t="s">
        <v>279</v>
      </c>
      <c r="G15" s="832" t="s">
        <v>2763</v>
      </c>
      <c r="H15" s="831" t="s">
        <v>3088</v>
      </c>
      <c r="I15" s="832" t="s">
        <v>999</v>
      </c>
      <c r="J15" s="831">
        <v>6230057015</v>
      </c>
      <c r="K15" s="832" t="s">
        <v>3089</v>
      </c>
      <c r="L15" s="834">
        <v>711</v>
      </c>
      <c r="M15" s="834" t="s">
        <v>282</v>
      </c>
      <c r="N15" s="834">
        <v>816</v>
      </c>
      <c r="O15" s="834">
        <v>700</v>
      </c>
      <c r="P15" s="830">
        <v>594</v>
      </c>
      <c r="Q15" s="830" t="s">
        <v>2739</v>
      </c>
      <c r="R15" s="835">
        <f t="shared" si="0"/>
        <v>2821</v>
      </c>
      <c r="S15" s="836">
        <f t="shared" si="1"/>
        <v>51.290909090909089</v>
      </c>
      <c r="T15" s="835" t="s">
        <v>367</v>
      </c>
      <c r="U15" s="846" t="s">
        <v>3090</v>
      </c>
      <c r="V15" s="835" t="s">
        <v>213</v>
      </c>
      <c r="W15" s="835" t="s">
        <v>213</v>
      </c>
      <c r="X15" s="835" t="s">
        <v>213</v>
      </c>
      <c r="Y15" s="835" t="s">
        <v>213</v>
      </c>
    </row>
    <row r="16" spans="1:25" ht="30" customHeight="1" x14ac:dyDescent="0.25">
      <c r="A16" s="830">
        <v>14</v>
      </c>
      <c r="B16" s="831" t="s">
        <v>3091</v>
      </c>
      <c r="C16" s="832" t="s">
        <v>1512</v>
      </c>
      <c r="D16" s="832" t="s">
        <v>2888</v>
      </c>
      <c r="E16" s="833">
        <v>38506</v>
      </c>
      <c r="F16" s="832" t="s">
        <v>279</v>
      </c>
      <c r="G16" s="832" t="s">
        <v>2763</v>
      </c>
      <c r="H16" s="831" t="s">
        <v>3092</v>
      </c>
      <c r="I16" s="832" t="s">
        <v>3093</v>
      </c>
      <c r="J16" s="831">
        <v>9816815683</v>
      </c>
      <c r="K16" s="832" t="s">
        <v>3094</v>
      </c>
      <c r="L16" s="834">
        <v>656</v>
      </c>
      <c r="M16" s="834">
        <v>735</v>
      </c>
      <c r="N16" s="834">
        <v>817</v>
      </c>
      <c r="O16" s="834">
        <v>780</v>
      </c>
      <c r="P16" s="830" t="s">
        <v>282</v>
      </c>
      <c r="Q16" s="830" t="s">
        <v>2739</v>
      </c>
      <c r="R16" s="835">
        <f t="shared" si="0"/>
        <v>2988</v>
      </c>
      <c r="S16" s="836">
        <f t="shared" si="1"/>
        <v>54.327272727272721</v>
      </c>
      <c r="T16" s="835" t="s">
        <v>367</v>
      </c>
      <c r="U16" s="846" t="s">
        <v>3078</v>
      </c>
      <c r="V16" s="835" t="s">
        <v>213</v>
      </c>
      <c r="W16" s="835" t="s">
        <v>213</v>
      </c>
      <c r="X16" s="835" t="s">
        <v>213</v>
      </c>
      <c r="Y16" s="835" t="s">
        <v>213</v>
      </c>
    </row>
    <row r="17" spans="1:25" ht="30" customHeight="1" x14ac:dyDescent="0.25">
      <c r="A17" s="840">
        <v>15</v>
      </c>
      <c r="B17" s="831" t="s">
        <v>3095</v>
      </c>
      <c r="C17" s="832" t="s">
        <v>3096</v>
      </c>
      <c r="D17" s="832" t="s">
        <v>3097</v>
      </c>
      <c r="E17" s="833">
        <v>37375</v>
      </c>
      <c r="F17" s="832" t="s">
        <v>279</v>
      </c>
      <c r="G17" s="832" t="s">
        <v>2763</v>
      </c>
      <c r="H17" s="831" t="s">
        <v>3098</v>
      </c>
      <c r="I17" s="832" t="s">
        <v>3099</v>
      </c>
      <c r="J17" s="831">
        <v>7496020656</v>
      </c>
      <c r="K17" s="832" t="s">
        <v>3100</v>
      </c>
      <c r="L17" s="834"/>
      <c r="M17" s="834"/>
      <c r="N17" s="834"/>
      <c r="O17" s="834">
        <v>573</v>
      </c>
      <c r="P17" s="830" t="s">
        <v>282</v>
      </c>
      <c r="Q17" s="830" t="s">
        <v>2739</v>
      </c>
      <c r="R17" s="835">
        <f t="shared" si="0"/>
        <v>573</v>
      </c>
      <c r="S17" s="836">
        <f t="shared" si="1"/>
        <v>10.418181818181818</v>
      </c>
      <c r="T17" s="835"/>
      <c r="U17" s="835" t="s">
        <v>213</v>
      </c>
      <c r="V17" s="846" t="s">
        <v>3101</v>
      </c>
      <c r="W17" s="835" t="s">
        <v>213</v>
      </c>
      <c r="X17" s="835" t="s">
        <v>213</v>
      </c>
      <c r="Y17" s="835" t="s">
        <v>213</v>
      </c>
    </row>
    <row r="18" spans="1:25" ht="30" customHeight="1" x14ac:dyDescent="0.25">
      <c r="A18" s="830">
        <v>16</v>
      </c>
      <c r="B18" s="831" t="s">
        <v>3102</v>
      </c>
      <c r="C18" s="832" t="s">
        <v>3103</v>
      </c>
      <c r="D18" s="832" t="s">
        <v>3104</v>
      </c>
      <c r="E18" s="833">
        <v>38845</v>
      </c>
      <c r="F18" s="832" t="s">
        <v>279</v>
      </c>
      <c r="G18" s="832" t="s">
        <v>2752</v>
      </c>
      <c r="H18" s="831" t="s">
        <v>3105</v>
      </c>
      <c r="I18" s="832" t="s">
        <v>3106</v>
      </c>
      <c r="J18" s="831">
        <v>9306796588</v>
      </c>
      <c r="K18" s="832" t="s">
        <v>3107</v>
      </c>
      <c r="L18" s="834">
        <v>736</v>
      </c>
      <c r="M18" s="834">
        <v>808</v>
      </c>
      <c r="N18" s="834">
        <v>890</v>
      </c>
      <c r="O18" s="834">
        <v>835</v>
      </c>
      <c r="P18" s="830">
        <v>784</v>
      </c>
      <c r="Q18" s="830">
        <v>414</v>
      </c>
      <c r="R18" s="835">
        <f>SUM(L18:Q18)</f>
        <v>4467</v>
      </c>
      <c r="S18" s="836">
        <f t="shared" si="1"/>
        <v>81.218181818181819</v>
      </c>
      <c r="T18" s="835" t="s">
        <v>2755</v>
      </c>
      <c r="U18" s="846" t="s">
        <v>3078</v>
      </c>
      <c r="V18" s="835" t="s">
        <v>213</v>
      </c>
      <c r="W18" s="835" t="s">
        <v>213</v>
      </c>
      <c r="X18" s="835" t="s">
        <v>213</v>
      </c>
      <c r="Y18" s="835" t="s">
        <v>213</v>
      </c>
    </row>
    <row r="19" spans="1:25" ht="45" customHeight="1" x14ac:dyDescent="0.25">
      <c r="A19" s="830">
        <v>17</v>
      </c>
      <c r="B19" s="831" t="s">
        <v>3108</v>
      </c>
      <c r="C19" s="832" t="s">
        <v>2680</v>
      </c>
      <c r="D19" s="832" t="s">
        <v>128</v>
      </c>
      <c r="E19" s="833">
        <v>38743</v>
      </c>
      <c r="F19" s="832" t="s">
        <v>279</v>
      </c>
      <c r="G19" s="832" t="s">
        <v>2763</v>
      </c>
      <c r="H19" s="831" t="s">
        <v>3109</v>
      </c>
      <c r="I19" s="832" t="s">
        <v>3110</v>
      </c>
      <c r="J19" s="831">
        <v>8930384588</v>
      </c>
      <c r="K19" s="832" t="s">
        <v>3111</v>
      </c>
      <c r="L19" s="834">
        <v>593</v>
      </c>
      <c r="M19" s="834"/>
      <c r="N19" s="834">
        <v>778</v>
      </c>
      <c r="O19" s="834">
        <v>722</v>
      </c>
      <c r="P19" s="830">
        <v>645</v>
      </c>
      <c r="Q19" s="830">
        <v>370</v>
      </c>
      <c r="R19" s="835">
        <f>SUM(L19:Q19)</f>
        <v>3108</v>
      </c>
      <c r="S19" s="836">
        <f t="shared" si="1"/>
        <v>56.509090909090908</v>
      </c>
      <c r="T19" s="835" t="s">
        <v>367</v>
      </c>
      <c r="U19" s="835" t="s">
        <v>213</v>
      </c>
      <c r="V19" s="835" t="s">
        <v>213</v>
      </c>
      <c r="W19" s="846" t="s">
        <v>3033</v>
      </c>
      <c r="X19" s="835">
        <v>12000</v>
      </c>
      <c r="Y19" s="835">
        <v>144000</v>
      </c>
    </row>
    <row r="20" spans="1:25" ht="30" customHeight="1" x14ac:dyDescent="0.25">
      <c r="A20" s="840">
        <v>18</v>
      </c>
      <c r="B20" s="831" t="s">
        <v>3112</v>
      </c>
      <c r="C20" s="832" t="s">
        <v>1646</v>
      </c>
      <c r="D20" s="832" t="s">
        <v>3113</v>
      </c>
      <c r="E20" s="833">
        <v>36257</v>
      </c>
      <c r="F20" s="832" t="s">
        <v>279</v>
      </c>
      <c r="G20" s="832" t="s">
        <v>2752</v>
      </c>
      <c r="H20" s="831" t="s">
        <v>3114</v>
      </c>
      <c r="I20" s="832" t="s">
        <v>999</v>
      </c>
      <c r="J20" s="831">
        <v>8571855991</v>
      </c>
      <c r="K20" s="832" t="s">
        <v>3115</v>
      </c>
      <c r="L20" s="834">
        <v>613</v>
      </c>
      <c r="M20" s="834">
        <v>781</v>
      </c>
      <c r="N20" s="834">
        <v>810</v>
      </c>
      <c r="O20" s="834">
        <v>768</v>
      </c>
      <c r="P20" s="830" t="s">
        <v>282</v>
      </c>
      <c r="Q20" s="830">
        <v>375</v>
      </c>
      <c r="R20" s="835">
        <f>SUM(L20:Q20)</f>
        <v>3347</v>
      </c>
      <c r="S20" s="836">
        <f t="shared" si="1"/>
        <v>60.854545454545452</v>
      </c>
      <c r="T20" s="835" t="s">
        <v>367</v>
      </c>
      <c r="U20" s="846" t="s">
        <v>3078</v>
      </c>
      <c r="V20" s="835" t="s">
        <v>213</v>
      </c>
      <c r="W20" s="835" t="s">
        <v>213</v>
      </c>
      <c r="X20" s="835" t="s">
        <v>213</v>
      </c>
      <c r="Y20" s="835" t="s">
        <v>213</v>
      </c>
    </row>
    <row r="21" spans="1:25" ht="30" customHeight="1" x14ac:dyDescent="0.25">
      <c r="A21" s="830">
        <v>19</v>
      </c>
      <c r="B21" s="831" t="s">
        <v>3116</v>
      </c>
      <c r="C21" s="832" t="s">
        <v>3117</v>
      </c>
      <c r="D21" s="832" t="s">
        <v>3118</v>
      </c>
      <c r="E21" s="833">
        <v>36684</v>
      </c>
      <c r="F21" s="832" t="s">
        <v>313</v>
      </c>
      <c r="G21" s="832" t="s">
        <v>2752</v>
      </c>
      <c r="H21" s="831" t="s">
        <v>3119</v>
      </c>
      <c r="I21" s="832" t="s">
        <v>999</v>
      </c>
      <c r="J21" s="831">
        <v>8278785806</v>
      </c>
      <c r="K21" s="832" t="s">
        <v>3120</v>
      </c>
      <c r="L21" s="834"/>
      <c r="M21" s="834">
        <v>664</v>
      </c>
      <c r="N21" s="834">
        <v>774</v>
      </c>
      <c r="O21" s="834"/>
      <c r="P21" s="830">
        <v>642</v>
      </c>
      <c r="Q21" s="830">
        <v>397</v>
      </c>
      <c r="R21" s="835">
        <f>SUM(L21:Q21)</f>
        <v>2477</v>
      </c>
      <c r="S21" s="836">
        <f t="shared" si="1"/>
        <v>45.036363636363639</v>
      </c>
      <c r="T21" s="835"/>
      <c r="U21" s="846" t="s">
        <v>2870</v>
      </c>
      <c r="V21" s="835" t="s">
        <v>213</v>
      </c>
      <c r="W21" s="835" t="s">
        <v>213</v>
      </c>
      <c r="X21" s="835" t="s">
        <v>213</v>
      </c>
      <c r="Y21" s="835" t="s">
        <v>213</v>
      </c>
    </row>
    <row r="22" spans="1:25" ht="47.25" customHeight="1" x14ac:dyDescent="0.25">
      <c r="A22" s="830">
        <v>20</v>
      </c>
      <c r="B22" s="831" t="s">
        <v>3121</v>
      </c>
      <c r="C22" s="832" t="s">
        <v>3122</v>
      </c>
      <c r="D22" s="832" t="s">
        <v>3123</v>
      </c>
      <c r="E22" s="833">
        <v>38340</v>
      </c>
      <c r="F22" s="832" t="s">
        <v>313</v>
      </c>
      <c r="G22" s="832" t="s">
        <v>2752</v>
      </c>
      <c r="H22" s="831" t="s">
        <v>3124</v>
      </c>
      <c r="I22" s="832" t="s">
        <v>999</v>
      </c>
      <c r="J22" s="831">
        <v>9805703572</v>
      </c>
      <c r="K22" s="832" t="s">
        <v>3125</v>
      </c>
      <c r="L22" s="834">
        <v>706</v>
      </c>
      <c r="M22" s="834">
        <v>755</v>
      </c>
      <c r="N22" s="834">
        <v>893</v>
      </c>
      <c r="O22" s="834">
        <v>818</v>
      </c>
      <c r="P22" s="830">
        <v>784</v>
      </c>
      <c r="Q22" s="830">
        <v>435</v>
      </c>
      <c r="R22" s="835">
        <f>SUM(L22:Q22)</f>
        <v>4391</v>
      </c>
      <c r="S22" s="836">
        <f t="shared" si="1"/>
        <v>79.836363636363643</v>
      </c>
      <c r="T22" s="835" t="s">
        <v>2755</v>
      </c>
      <c r="U22" s="846" t="s">
        <v>3078</v>
      </c>
      <c r="V22" s="835" t="s">
        <v>213</v>
      </c>
      <c r="W22" s="835" t="s">
        <v>213</v>
      </c>
      <c r="X22" s="835" t="s">
        <v>213</v>
      </c>
      <c r="Y22" s="835" t="s">
        <v>213</v>
      </c>
    </row>
    <row r="23" spans="1:25" ht="30" customHeight="1" x14ac:dyDescent="0.25">
      <c r="A23" s="840">
        <v>21</v>
      </c>
      <c r="B23" s="832" t="s">
        <v>3126</v>
      </c>
      <c r="C23" s="832" t="s">
        <v>3127</v>
      </c>
      <c r="D23" s="832" t="s">
        <v>3128</v>
      </c>
      <c r="E23" s="832">
        <v>37697</v>
      </c>
      <c r="F23" s="832" t="s">
        <v>279</v>
      </c>
      <c r="G23" s="832" t="s">
        <v>2752</v>
      </c>
      <c r="H23" s="832" t="s">
        <v>3129</v>
      </c>
      <c r="I23" s="832" t="s">
        <v>999</v>
      </c>
      <c r="J23" s="832">
        <v>8797579564</v>
      </c>
      <c r="K23" s="832" t="s">
        <v>3130</v>
      </c>
      <c r="L23" s="834"/>
      <c r="M23" s="834"/>
      <c r="N23" s="832">
        <v>762</v>
      </c>
      <c r="O23" s="832">
        <v>703</v>
      </c>
      <c r="P23" s="830" t="s">
        <v>282</v>
      </c>
      <c r="Q23" s="830" t="s">
        <v>2739</v>
      </c>
      <c r="R23" s="835">
        <f>SUM(N23:P23)</f>
        <v>1465</v>
      </c>
      <c r="S23" s="847">
        <f>R23/3400*100</f>
        <v>43.088235294117652</v>
      </c>
      <c r="T23" s="835" t="s">
        <v>367</v>
      </c>
      <c r="U23" s="835" t="s">
        <v>213</v>
      </c>
      <c r="V23" s="835" t="s">
        <v>213</v>
      </c>
      <c r="W23" s="837" t="s">
        <v>2740</v>
      </c>
      <c r="X23" s="838">
        <v>15600</v>
      </c>
      <c r="Y23" s="839">
        <f>15600*12</f>
        <v>187200</v>
      </c>
    </row>
    <row r="24" spans="1:25" ht="47.25" customHeight="1" x14ac:dyDescent="0.25">
      <c r="A24" s="830">
        <v>22</v>
      </c>
      <c r="B24" s="832" t="s">
        <v>3131</v>
      </c>
      <c r="C24" s="832" t="s">
        <v>3132</v>
      </c>
      <c r="D24" s="832" t="s">
        <v>3133</v>
      </c>
      <c r="E24" s="832">
        <v>38666</v>
      </c>
      <c r="F24" s="832" t="s">
        <v>279</v>
      </c>
      <c r="G24" s="832" t="s">
        <v>2752</v>
      </c>
      <c r="H24" s="832" t="s">
        <v>3134</v>
      </c>
      <c r="I24" s="832" t="s">
        <v>999</v>
      </c>
      <c r="J24" s="832">
        <v>9816686587</v>
      </c>
      <c r="K24" s="832" t="s">
        <v>3135</v>
      </c>
      <c r="L24" s="834"/>
      <c r="M24" s="834"/>
      <c r="N24" s="832">
        <v>857</v>
      </c>
      <c r="O24" s="832">
        <v>775</v>
      </c>
      <c r="P24" s="830" t="s">
        <v>282</v>
      </c>
      <c r="Q24" s="830">
        <v>409</v>
      </c>
      <c r="R24" s="835">
        <f t="shared" ref="R24:R29" si="2">SUM(N24:P24)</f>
        <v>1632</v>
      </c>
      <c r="S24" s="847">
        <f t="shared" ref="S24:S30" si="3">R24/3400*100</f>
        <v>48</v>
      </c>
      <c r="T24" s="835" t="s">
        <v>367</v>
      </c>
      <c r="U24" s="835" t="s">
        <v>213</v>
      </c>
      <c r="V24" s="835" t="s">
        <v>213</v>
      </c>
      <c r="W24" s="846" t="s">
        <v>3033</v>
      </c>
      <c r="X24" s="835">
        <v>12000</v>
      </c>
      <c r="Y24" s="835">
        <v>144000</v>
      </c>
    </row>
    <row r="25" spans="1:25" ht="30" customHeight="1" x14ac:dyDescent="0.25">
      <c r="A25" s="830">
        <v>23</v>
      </c>
      <c r="B25" s="832" t="s">
        <v>3136</v>
      </c>
      <c r="C25" s="832" t="s">
        <v>3137</v>
      </c>
      <c r="D25" s="832" t="s">
        <v>3138</v>
      </c>
      <c r="E25" s="832">
        <v>38698</v>
      </c>
      <c r="F25" s="832" t="s">
        <v>279</v>
      </c>
      <c r="G25" s="832" t="s">
        <v>2752</v>
      </c>
      <c r="H25" s="832" t="s">
        <v>3139</v>
      </c>
      <c r="I25" s="832" t="s">
        <v>999</v>
      </c>
      <c r="J25" s="832">
        <v>9117601684</v>
      </c>
      <c r="K25" s="832" t="s">
        <v>3140</v>
      </c>
      <c r="L25" s="834"/>
      <c r="M25" s="834"/>
      <c r="N25" s="832"/>
      <c r="O25" s="832">
        <v>633</v>
      </c>
      <c r="P25" s="830" t="s">
        <v>282</v>
      </c>
      <c r="Q25" s="830" t="s">
        <v>2739</v>
      </c>
      <c r="R25" s="835">
        <f t="shared" si="2"/>
        <v>633</v>
      </c>
      <c r="S25" s="847">
        <f t="shared" si="3"/>
        <v>18.617647058823529</v>
      </c>
      <c r="T25" s="835"/>
      <c r="U25" s="846" t="s">
        <v>3039</v>
      </c>
      <c r="V25" s="835" t="s">
        <v>213</v>
      </c>
      <c r="W25" s="835" t="s">
        <v>213</v>
      </c>
      <c r="X25" s="835" t="s">
        <v>213</v>
      </c>
      <c r="Y25" s="835" t="s">
        <v>213</v>
      </c>
    </row>
    <row r="26" spans="1:25" ht="46.5" customHeight="1" x14ac:dyDescent="0.25">
      <c r="A26" s="840">
        <v>24</v>
      </c>
      <c r="B26" s="832" t="s">
        <v>3141</v>
      </c>
      <c r="C26" s="832" t="s">
        <v>3142</v>
      </c>
      <c r="D26" s="832" t="s">
        <v>789</v>
      </c>
      <c r="E26" s="832">
        <v>38139</v>
      </c>
      <c r="F26" s="832" t="s">
        <v>279</v>
      </c>
      <c r="G26" s="832" t="s">
        <v>2752</v>
      </c>
      <c r="H26" s="832" t="s">
        <v>3143</v>
      </c>
      <c r="I26" s="832" t="s">
        <v>999</v>
      </c>
      <c r="J26" s="832">
        <v>7992289910</v>
      </c>
      <c r="K26" s="832" t="s">
        <v>3144</v>
      </c>
      <c r="L26" s="834"/>
      <c r="M26" s="834"/>
      <c r="N26" s="832">
        <v>819</v>
      </c>
      <c r="O26" s="832">
        <v>674</v>
      </c>
      <c r="P26" s="830" t="s">
        <v>282</v>
      </c>
      <c r="Q26" s="830" t="s">
        <v>2739</v>
      </c>
      <c r="R26" s="835">
        <f t="shared" si="2"/>
        <v>1493</v>
      </c>
      <c r="S26" s="847">
        <f t="shared" si="3"/>
        <v>43.911764705882355</v>
      </c>
      <c r="T26" s="835" t="s">
        <v>367</v>
      </c>
      <c r="U26" s="835" t="s">
        <v>213</v>
      </c>
      <c r="V26" s="835" t="s">
        <v>213</v>
      </c>
      <c r="W26" s="837" t="s">
        <v>2740</v>
      </c>
      <c r="X26" s="838">
        <v>15600</v>
      </c>
      <c r="Y26" s="839">
        <f>15600*12</f>
        <v>187200</v>
      </c>
    </row>
    <row r="27" spans="1:25" ht="30" customHeight="1" x14ac:dyDescent="0.25">
      <c r="A27" s="830">
        <v>25</v>
      </c>
      <c r="B27" s="832" t="s">
        <v>3145</v>
      </c>
      <c r="C27" s="832" t="s">
        <v>3146</v>
      </c>
      <c r="D27" s="832" t="s">
        <v>3147</v>
      </c>
      <c r="E27" s="832">
        <v>38531</v>
      </c>
      <c r="F27" s="832" t="s">
        <v>279</v>
      </c>
      <c r="G27" s="832" t="s">
        <v>2752</v>
      </c>
      <c r="H27" s="832" t="s">
        <v>3148</v>
      </c>
      <c r="I27" s="832" t="s">
        <v>999</v>
      </c>
      <c r="J27" s="832">
        <v>8894023206</v>
      </c>
      <c r="K27" s="832" t="s">
        <v>3149</v>
      </c>
      <c r="L27" s="834"/>
      <c r="M27" s="834"/>
      <c r="N27" s="832">
        <v>981</v>
      </c>
      <c r="O27" s="832">
        <v>902</v>
      </c>
      <c r="P27" s="830">
        <v>902</v>
      </c>
      <c r="Q27" s="830">
        <v>467</v>
      </c>
      <c r="R27" s="835">
        <f>SUM(N27:Q27)</f>
        <v>3252</v>
      </c>
      <c r="S27" s="847">
        <f t="shared" si="3"/>
        <v>95.647058823529406</v>
      </c>
      <c r="T27" s="835" t="s">
        <v>2755</v>
      </c>
      <c r="U27" s="835" t="s">
        <v>213</v>
      </c>
      <c r="V27" s="835" t="s">
        <v>213</v>
      </c>
      <c r="W27" s="837" t="s">
        <v>2740</v>
      </c>
      <c r="X27" s="838">
        <v>15600</v>
      </c>
      <c r="Y27" s="839">
        <f>15600*12</f>
        <v>187200</v>
      </c>
    </row>
    <row r="28" spans="1:25" ht="30" customHeight="1" x14ac:dyDescent="0.25">
      <c r="A28" s="830">
        <v>26</v>
      </c>
      <c r="B28" s="832" t="s">
        <v>3150</v>
      </c>
      <c r="C28" s="832" t="s">
        <v>3151</v>
      </c>
      <c r="D28" s="832" t="s">
        <v>3152</v>
      </c>
      <c r="E28" s="832">
        <v>38385</v>
      </c>
      <c r="F28" s="832" t="s">
        <v>279</v>
      </c>
      <c r="G28" s="832" t="s">
        <v>2752</v>
      </c>
      <c r="H28" s="832" t="s">
        <v>3153</v>
      </c>
      <c r="I28" s="832" t="s">
        <v>999</v>
      </c>
      <c r="J28" s="832">
        <v>7541063595</v>
      </c>
      <c r="K28" s="832" t="s">
        <v>3154</v>
      </c>
      <c r="L28" s="834"/>
      <c r="M28" s="834"/>
      <c r="N28" s="832">
        <v>823</v>
      </c>
      <c r="O28" s="832"/>
      <c r="P28" s="830" t="s">
        <v>282</v>
      </c>
      <c r="Q28" s="830">
        <v>404</v>
      </c>
      <c r="R28" s="835">
        <f t="shared" si="2"/>
        <v>823</v>
      </c>
      <c r="S28" s="847">
        <f t="shared" si="3"/>
        <v>24.205882352941178</v>
      </c>
      <c r="T28" s="835"/>
      <c r="U28" s="835" t="s">
        <v>213</v>
      </c>
      <c r="V28" s="835" t="s">
        <v>213</v>
      </c>
      <c r="W28" s="837" t="s">
        <v>2740</v>
      </c>
      <c r="X28" s="838">
        <v>15600</v>
      </c>
      <c r="Y28" s="839">
        <f>15600*12</f>
        <v>187200</v>
      </c>
    </row>
    <row r="29" spans="1:25" ht="30" customHeight="1" x14ac:dyDescent="0.25">
      <c r="A29" s="840">
        <v>27</v>
      </c>
      <c r="B29" s="832" t="s">
        <v>3155</v>
      </c>
      <c r="C29" s="832" t="s">
        <v>3156</v>
      </c>
      <c r="D29" s="832" t="s">
        <v>3157</v>
      </c>
      <c r="E29" s="832">
        <v>38876</v>
      </c>
      <c r="F29" s="832" t="s">
        <v>279</v>
      </c>
      <c r="G29" s="832" t="s">
        <v>2752</v>
      </c>
      <c r="H29" s="832" t="s">
        <v>3158</v>
      </c>
      <c r="I29" s="832" t="s">
        <v>999</v>
      </c>
      <c r="J29" s="832">
        <v>9418162763</v>
      </c>
      <c r="K29" s="832" t="s">
        <v>3159</v>
      </c>
      <c r="L29" s="834"/>
      <c r="M29" s="834"/>
      <c r="N29" s="832"/>
      <c r="O29" s="832"/>
      <c r="P29" s="830" t="s">
        <v>282</v>
      </c>
      <c r="Q29" s="830" t="s">
        <v>2739</v>
      </c>
      <c r="R29" s="835">
        <f t="shared" si="2"/>
        <v>0</v>
      </c>
      <c r="S29" s="847">
        <f t="shared" si="3"/>
        <v>0</v>
      </c>
      <c r="T29" s="835"/>
      <c r="U29" s="835" t="s">
        <v>213</v>
      </c>
      <c r="V29" s="835" t="s">
        <v>213</v>
      </c>
      <c r="W29" s="837" t="s">
        <v>2740</v>
      </c>
      <c r="X29" s="838">
        <v>15600</v>
      </c>
      <c r="Y29" s="839">
        <f>15600*12</f>
        <v>187200</v>
      </c>
    </row>
    <row r="30" spans="1:25" ht="35.25" customHeight="1" x14ac:dyDescent="0.25">
      <c r="A30" s="830">
        <v>28</v>
      </c>
      <c r="B30" s="841" t="s">
        <v>3160</v>
      </c>
      <c r="C30" s="841" t="s">
        <v>3161</v>
      </c>
      <c r="D30" s="841" t="s">
        <v>3162</v>
      </c>
      <c r="E30" s="841">
        <v>37808</v>
      </c>
      <c r="F30" s="841" t="s">
        <v>279</v>
      </c>
      <c r="G30" s="841" t="s">
        <v>2752</v>
      </c>
      <c r="H30" s="841" t="s">
        <v>3163</v>
      </c>
      <c r="I30" s="841" t="s">
        <v>999</v>
      </c>
      <c r="J30" s="841">
        <v>7696354185</v>
      </c>
      <c r="K30" s="841" t="s">
        <v>3164</v>
      </c>
      <c r="L30" s="843"/>
      <c r="M30" s="843"/>
      <c r="N30" s="841">
        <v>984</v>
      </c>
      <c r="O30" s="841">
        <v>918</v>
      </c>
      <c r="P30" s="840">
        <v>858</v>
      </c>
      <c r="Q30" s="840">
        <v>450</v>
      </c>
      <c r="R30" s="352">
        <f>SUM(N30:Q30)</f>
        <v>3210</v>
      </c>
      <c r="S30" s="848">
        <f t="shared" si="3"/>
        <v>94.411764705882348</v>
      </c>
      <c r="T30" s="352" t="s">
        <v>2755</v>
      </c>
      <c r="U30" s="835" t="s">
        <v>213</v>
      </c>
      <c r="V30" s="835" t="s">
        <v>213</v>
      </c>
      <c r="W30" s="846" t="s">
        <v>3033</v>
      </c>
      <c r="X30" s="835">
        <v>12000</v>
      </c>
      <c r="Y30" s="835">
        <v>144000</v>
      </c>
    </row>
    <row r="31" spans="1:25" x14ac:dyDescent="0.25">
      <c r="B31" s="201"/>
      <c r="H31" s="201"/>
      <c r="J31" s="849"/>
    </row>
    <row r="32" spans="1:25" s="53" customFormat="1" x14ac:dyDescent="0.25">
      <c r="A32"/>
      <c r="B32" s="201"/>
      <c r="F32"/>
      <c r="G32"/>
      <c r="H32" s="201"/>
      <c r="I32"/>
      <c r="J32" s="849"/>
      <c r="L32" s="850"/>
      <c r="M32" s="850"/>
      <c r="N32" s="850"/>
      <c r="O32" s="850"/>
      <c r="P32" s="850"/>
      <c r="Q32" s="850"/>
      <c r="S32"/>
      <c r="T32"/>
      <c r="U32" s="851"/>
      <c r="V32"/>
      <c r="W32"/>
      <c r="X32"/>
      <c r="Y32"/>
    </row>
    <row r="33" spans="1:25" s="53" customFormat="1" x14ac:dyDescent="0.25">
      <c r="A33"/>
      <c r="B33" s="201"/>
      <c r="F33"/>
      <c r="G33"/>
      <c r="H33" s="201"/>
      <c r="I33"/>
      <c r="J33" s="849"/>
      <c r="L33" s="850"/>
      <c r="M33" s="850"/>
      <c r="N33" s="850"/>
      <c r="O33" s="850"/>
      <c r="P33" s="850"/>
      <c r="Q33" s="850"/>
      <c r="S33"/>
      <c r="T33"/>
      <c r="U33" s="851"/>
      <c r="V33"/>
      <c r="W33"/>
      <c r="X33"/>
      <c r="Y33"/>
    </row>
    <row r="34" spans="1:25" s="53" customFormat="1" x14ac:dyDescent="0.25">
      <c r="A34"/>
      <c r="B34" s="201"/>
      <c r="F34"/>
      <c r="G34"/>
      <c r="H34" s="201"/>
      <c r="I34"/>
      <c r="J34" s="849"/>
      <c r="L34" s="850"/>
      <c r="M34" s="850"/>
      <c r="N34" s="850"/>
      <c r="O34" s="850"/>
      <c r="P34" s="850"/>
      <c r="Q34" s="850"/>
      <c r="S34"/>
      <c r="T34"/>
      <c r="U34" s="851"/>
      <c r="V34"/>
      <c r="W34"/>
      <c r="X34"/>
      <c r="Y34"/>
    </row>
    <row r="35" spans="1:25" s="53" customFormat="1" x14ac:dyDescent="0.25">
      <c r="A35"/>
      <c r="B35" s="201"/>
      <c r="F35"/>
      <c r="G35"/>
      <c r="H35" s="201"/>
      <c r="I35"/>
      <c r="J35" s="849"/>
      <c r="L35" s="850"/>
      <c r="M35" s="850"/>
      <c r="N35" s="850"/>
      <c r="O35" s="850"/>
      <c r="P35" s="850"/>
      <c r="Q35" s="850"/>
      <c r="S35"/>
      <c r="T35"/>
      <c r="U35" s="851"/>
      <c r="V35"/>
      <c r="W35"/>
      <c r="X35"/>
      <c r="Y35"/>
    </row>
    <row r="36" spans="1:25" s="53" customFormat="1" x14ac:dyDescent="0.25">
      <c r="A36"/>
      <c r="B36" s="201"/>
      <c r="F36"/>
      <c r="G36"/>
      <c r="H36" s="201"/>
      <c r="I36"/>
      <c r="J36" s="849"/>
      <c r="L36" s="850"/>
      <c r="M36" s="850"/>
      <c r="N36" s="850"/>
      <c r="O36" s="850"/>
      <c r="P36" s="850"/>
      <c r="Q36" s="850"/>
      <c r="S36"/>
      <c r="T36"/>
      <c r="U36" s="851"/>
      <c r="V36"/>
      <c r="W36"/>
      <c r="X36"/>
      <c r="Y36"/>
    </row>
    <row r="37" spans="1:25" s="53" customFormat="1" x14ac:dyDescent="0.25">
      <c r="A37"/>
      <c r="B37" s="201"/>
      <c r="F37"/>
      <c r="G37"/>
      <c r="H37" s="201"/>
      <c r="I37"/>
      <c r="J37" s="849"/>
      <c r="L37" s="850"/>
      <c r="M37" s="850"/>
      <c r="N37" s="850"/>
      <c r="O37" s="850"/>
      <c r="P37" s="850"/>
      <c r="Q37" s="850"/>
      <c r="S37"/>
      <c r="T37"/>
      <c r="U37" s="851"/>
      <c r="V37"/>
      <c r="W37"/>
      <c r="X37"/>
      <c r="Y37"/>
    </row>
  </sheetData>
  <mergeCells count="1">
    <mergeCell ref="A1:Y1"/>
  </mergeCells>
  <pageMargins left="0.51181102362204722" right="0.43" top="0.43" bottom="0.33" header="0.31496062992125984" footer="0.31496062992125984"/>
  <pageSetup paperSize="5" scale="48" fitToWidth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view="pageBreakPreview" topLeftCell="A37" zoomScale="87" zoomScaleNormal="100" zoomScaleSheetLayoutView="87" workbookViewId="0">
      <selection activeCell="H45" sqref="H45"/>
    </sheetView>
  </sheetViews>
  <sheetFormatPr defaultRowHeight="24.95" customHeight="1" x14ac:dyDescent="0.25"/>
  <cols>
    <col min="1" max="1" width="9.28515625" style="817" bestFit="1" customWidth="1"/>
    <col min="2" max="2" width="16.42578125" style="807" customWidth="1"/>
    <col min="3" max="3" width="18.28515625" style="807" customWidth="1"/>
    <col min="4" max="4" width="23" style="807" bestFit="1" customWidth="1"/>
    <col min="5" max="5" width="13.7109375" style="807" bestFit="1" customWidth="1"/>
    <col min="6" max="6" width="8.28515625" style="807" bestFit="1" customWidth="1"/>
    <col min="7" max="7" width="11.140625" style="807" bestFit="1" customWidth="1"/>
    <col min="8" max="8" width="15.5703125" style="807" bestFit="1" customWidth="1"/>
    <col min="9" max="9" width="11.85546875" style="807" bestFit="1" customWidth="1"/>
    <col min="10" max="10" width="12.5703125" style="807" bestFit="1" customWidth="1"/>
    <col min="11" max="11" width="35.5703125" style="807" customWidth="1"/>
    <col min="12" max="12" width="10.85546875" style="807" bestFit="1" customWidth="1"/>
    <col min="13" max="15" width="10.28515625" style="807" bestFit="1" customWidth="1"/>
    <col min="16" max="16" width="12" style="807" bestFit="1" customWidth="1"/>
    <col min="17" max="17" width="10.42578125" style="807" customWidth="1"/>
    <col min="18" max="18" width="11.5703125" style="817" customWidth="1"/>
    <col min="19" max="19" width="29" style="817" customWidth="1"/>
    <col min="20" max="20" width="20" style="817" customWidth="1"/>
    <col min="21" max="21" width="24.28515625" style="817" customWidth="1"/>
    <col min="22" max="22" width="9.28515625" style="817" bestFit="1" customWidth="1"/>
    <col min="23" max="23" width="9.85546875" bestFit="1" customWidth="1"/>
  </cols>
  <sheetData>
    <row r="1" spans="1:23" ht="45.75" customHeight="1" x14ac:dyDescent="0.25">
      <c r="A1" s="781" t="s">
        <v>2718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781"/>
      <c r="R1" s="781"/>
      <c r="S1" s="781"/>
      <c r="T1" s="781"/>
      <c r="U1" s="781"/>
      <c r="V1" s="781"/>
      <c r="W1" s="781"/>
    </row>
    <row r="2" spans="1:23" s="789" customFormat="1" ht="36.75" customHeight="1" x14ac:dyDescent="0.25">
      <c r="A2" s="782" t="s">
        <v>2719</v>
      </c>
      <c r="B2" s="783" t="s">
        <v>2720</v>
      </c>
      <c r="C2" s="784" t="s">
        <v>2583</v>
      </c>
      <c r="D2" s="784" t="s">
        <v>2584</v>
      </c>
      <c r="E2" s="783" t="s">
        <v>2721</v>
      </c>
      <c r="F2" s="784" t="s">
        <v>754</v>
      </c>
      <c r="G2" s="784" t="s">
        <v>2722</v>
      </c>
      <c r="H2" s="783" t="s">
        <v>2723</v>
      </c>
      <c r="I2" s="784" t="s">
        <v>2724</v>
      </c>
      <c r="J2" s="783" t="s">
        <v>2585</v>
      </c>
      <c r="K2" s="784" t="s">
        <v>272</v>
      </c>
      <c r="L2" s="784" t="s">
        <v>2725</v>
      </c>
      <c r="M2" s="784" t="s">
        <v>2726</v>
      </c>
      <c r="N2" s="784" t="s">
        <v>2727</v>
      </c>
      <c r="O2" s="784" t="s">
        <v>2728</v>
      </c>
      <c r="P2" s="784" t="s">
        <v>2729</v>
      </c>
      <c r="Q2" s="784" t="s">
        <v>2730</v>
      </c>
      <c r="R2" s="785" t="s">
        <v>2731</v>
      </c>
      <c r="S2" s="786" t="s">
        <v>2732</v>
      </c>
      <c r="T2" s="786" t="s">
        <v>2733</v>
      </c>
      <c r="U2" s="786" t="s">
        <v>2734</v>
      </c>
      <c r="V2" s="787" t="s">
        <v>2735</v>
      </c>
      <c r="W2" s="788" t="s">
        <v>2736</v>
      </c>
    </row>
    <row r="3" spans="1:23" s="267" customFormat="1" ht="35.1" customHeight="1" x14ac:dyDescent="0.25">
      <c r="A3" s="790">
        <v>1</v>
      </c>
      <c r="B3" s="791" t="s">
        <v>2737</v>
      </c>
      <c r="C3" s="792" t="s">
        <v>198</v>
      </c>
      <c r="D3" s="792" t="s">
        <v>2738</v>
      </c>
      <c r="E3" s="793"/>
      <c r="F3" s="792"/>
      <c r="G3" s="792"/>
      <c r="H3" s="793"/>
      <c r="I3" s="792"/>
      <c r="J3" s="793"/>
      <c r="K3" s="792"/>
      <c r="L3" s="792" t="s">
        <v>282</v>
      </c>
      <c r="M3" s="792" t="s">
        <v>282</v>
      </c>
      <c r="N3" s="792" t="s">
        <v>282</v>
      </c>
      <c r="O3" s="792" t="s">
        <v>282</v>
      </c>
      <c r="P3" s="794" t="s">
        <v>282</v>
      </c>
      <c r="Q3" s="794" t="s">
        <v>2739</v>
      </c>
      <c r="R3" s="250"/>
      <c r="S3" s="795" t="s">
        <v>213</v>
      </c>
      <c r="T3" s="796" t="s">
        <v>213</v>
      </c>
      <c r="U3" s="795" t="s">
        <v>2740</v>
      </c>
      <c r="V3" s="797">
        <v>15600</v>
      </c>
      <c r="W3" s="247">
        <f>15600*12</f>
        <v>187200</v>
      </c>
    </row>
    <row r="4" spans="1:23" ht="35.1" customHeight="1" x14ac:dyDescent="0.25">
      <c r="A4" s="790">
        <v>2</v>
      </c>
      <c r="B4" s="791" t="s">
        <v>2741</v>
      </c>
      <c r="C4" s="798" t="s">
        <v>2742</v>
      </c>
      <c r="D4" s="798" t="s">
        <v>256</v>
      </c>
      <c r="E4" s="799">
        <v>37342</v>
      </c>
      <c r="F4" s="798" t="s">
        <v>2743</v>
      </c>
      <c r="G4" s="798" t="s">
        <v>2744</v>
      </c>
      <c r="H4" s="800" t="s">
        <v>2745</v>
      </c>
      <c r="I4" s="798" t="s">
        <v>2746</v>
      </c>
      <c r="J4" s="800">
        <v>9034959113</v>
      </c>
      <c r="K4" s="801" t="s">
        <v>2747</v>
      </c>
      <c r="L4" s="790" t="s">
        <v>282</v>
      </c>
      <c r="M4" s="790" t="s">
        <v>282</v>
      </c>
      <c r="N4" s="790">
        <v>513</v>
      </c>
      <c r="O4" s="790">
        <v>558</v>
      </c>
      <c r="P4" s="790">
        <v>690</v>
      </c>
      <c r="Q4" s="790">
        <v>368</v>
      </c>
      <c r="R4" s="249"/>
      <c r="S4" s="795" t="s">
        <v>213</v>
      </c>
      <c r="T4" s="796" t="s">
        <v>213</v>
      </c>
      <c r="U4" s="795" t="s">
        <v>2740</v>
      </c>
      <c r="V4" s="797">
        <v>15600</v>
      </c>
      <c r="W4" s="247">
        <f>15600*12</f>
        <v>187200</v>
      </c>
    </row>
    <row r="5" spans="1:23" ht="35.1" customHeight="1" x14ac:dyDescent="0.25">
      <c r="A5" s="790">
        <v>3</v>
      </c>
      <c r="B5" s="791" t="s">
        <v>2748</v>
      </c>
      <c r="C5" s="798" t="s">
        <v>2749</v>
      </c>
      <c r="D5" s="798" t="s">
        <v>2750</v>
      </c>
      <c r="E5" s="799">
        <v>38937</v>
      </c>
      <c r="F5" s="798" t="s">
        <v>2751</v>
      </c>
      <c r="G5" s="798" t="s">
        <v>2752</v>
      </c>
      <c r="H5" s="800" t="s">
        <v>2753</v>
      </c>
      <c r="I5" s="798" t="s">
        <v>999</v>
      </c>
      <c r="J5" s="800">
        <v>7876382437</v>
      </c>
      <c r="K5" s="801" t="s">
        <v>2754</v>
      </c>
      <c r="L5" s="790">
        <v>746</v>
      </c>
      <c r="M5" s="790">
        <v>741</v>
      </c>
      <c r="N5" s="790">
        <v>711</v>
      </c>
      <c r="O5" s="790">
        <v>599</v>
      </c>
      <c r="P5" s="790">
        <v>699</v>
      </c>
      <c r="Q5" s="790">
        <v>408</v>
      </c>
      <c r="R5" s="249" t="s">
        <v>2755</v>
      </c>
      <c r="S5" s="795" t="s">
        <v>2756</v>
      </c>
      <c r="T5" s="796" t="s">
        <v>213</v>
      </c>
      <c r="U5" s="796" t="s">
        <v>213</v>
      </c>
      <c r="V5" s="249" t="s">
        <v>213</v>
      </c>
      <c r="W5" s="249" t="s">
        <v>213</v>
      </c>
    </row>
    <row r="6" spans="1:23" ht="35.1" customHeight="1" x14ac:dyDescent="0.25">
      <c r="A6" s="790">
        <v>4</v>
      </c>
      <c r="B6" s="791" t="s">
        <v>2757</v>
      </c>
      <c r="C6" s="798" t="s">
        <v>1440</v>
      </c>
      <c r="D6" s="798" t="s">
        <v>2669</v>
      </c>
      <c r="E6" s="799">
        <v>37608</v>
      </c>
      <c r="F6" s="798" t="s">
        <v>2743</v>
      </c>
      <c r="G6" s="798" t="s">
        <v>2758</v>
      </c>
      <c r="H6" s="800" t="s">
        <v>2759</v>
      </c>
      <c r="I6" s="798" t="s">
        <v>2760</v>
      </c>
      <c r="J6" s="800">
        <v>8570875193</v>
      </c>
      <c r="K6" s="801" t="s">
        <v>2761</v>
      </c>
      <c r="L6" s="790">
        <v>572</v>
      </c>
      <c r="M6" s="790">
        <v>624</v>
      </c>
      <c r="N6" s="790">
        <v>518</v>
      </c>
      <c r="O6" s="790">
        <v>511</v>
      </c>
      <c r="P6" s="790">
        <v>652</v>
      </c>
      <c r="Q6" s="790">
        <v>366</v>
      </c>
      <c r="R6" s="249" t="s">
        <v>2755</v>
      </c>
      <c r="S6" s="795" t="s">
        <v>2756</v>
      </c>
      <c r="T6" s="796" t="s">
        <v>213</v>
      </c>
      <c r="U6" s="796" t="s">
        <v>213</v>
      </c>
      <c r="V6" s="249" t="s">
        <v>213</v>
      </c>
      <c r="W6" s="249" t="s">
        <v>213</v>
      </c>
    </row>
    <row r="7" spans="1:23" ht="35.1" customHeight="1" x14ac:dyDescent="0.25">
      <c r="A7" s="790">
        <v>5</v>
      </c>
      <c r="B7" s="791" t="s">
        <v>2762</v>
      </c>
      <c r="C7" s="798" t="s">
        <v>1440</v>
      </c>
      <c r="D7" s="798" t="s">
        <v>784</v>
      </c>
      <c r="E7" s="799">
        <v>37817</v>
      </c>
      <c r="F7" s="798" t="s">
        <v>2743</v>
      </c>
      <c r="G7" s="798" t="s">
        <v>2763</v>
      </c>
      <c r="H7" s="800" t="s">
        <v>2764</v>
      </c>
      <c r="I7" s="798" t="s">
        <v>2765</v>
      </c>
      <c r="J7" s="800">
        <v>6230918968</v>
      </c>
      <c r="K7" s="801" t="s">
        <v>2766</v>
      </c>
      <c r="L7" s="790">
        <v>626</v>
      </c>
      <c r="M7" s="790">
        <v>720</v>
      </c>
      <c r="N7" s="790">
        <v>612</v>
      </c>
      <c r="O7" s="790">
        <v>606</v>
      </c>
      <c r="P7" s="790">
        <v>715</v>
      </c>
      <c r="Q7" s="790">
        <v>438</v>
      </c>
      <c r="R7" s="249" t="s">
        <v>2755</v>
      </c>
      <c r="S7" s="795" t="s">
        <v>2767</v>
      </c>
      <c r="T7" s="796" t="s">
        <v>213</v>
      </c>
      <c r="U7" s="796" t="s">
        <v>213</v>
      </c>
      <c r="V7" s="249" t="s">
        <v>213</v>
      </c>
      <c r="W7" s="249" t="s">
        <v>213</v>
      </c>
    </row>
    <row r="8" spans="1:23" ht="35.1" customHeight="1" x14ac:dyDescent="0.25">
      <c r="A8" s="790">
        <v>6</v>
      </c>
      <c r="B8" s="791" t="s">
        <v>2768</v>
      </c>
      <c r="C8" s="798" t="s">
        <v>2516</v>
      </c>
      <c r="D8" s="798" t="s">
        <v>2769</v>
      </c>
      <c r="E8" s="799">
        <v>38218</v>
      </c>
      <c r="F8" s="798" t="s">
        <v>2751</v>
      </c>
      <c r="G8" s="798" t="s">
        <v>2758</v>
      </c>
      <c r="H8" s="800" t="s">
        <v>2770</v>
      </c>
      <c r="I8" s="798" t="s">
        <v>2771</v>
      </c>
      <c r="J8" s="800">
        <v>8199878927</v>
      </c>
      <c r="K8" s="801" t="s">
        <v>2772</v>
      </c>
      <c r="L8" s="790" t="s">
        <v>282</v>
      </c>
      <c r="M8" s="790" t="s">
        <v>282</v>
      </c>
      <c r="N8" s="790" t="s">
        <v>282</v>
      </c>
      <c r="O8" s="790" t="s">
        <v>282</v>
      </c>
      <c r="P8" s="790" t="s">
        <v>282</v>
      </c>
      <c r="Q8" s="790" t="s">
        <v>2739</v>
      </c>
      <c r="R8" s="249"/>
      <c r="S8" s="795" t="s">
        <v>213</v>
      </c>
      <c r="T8" s="795" t="s">
        <v>2773</v>
      </c>
      <c r="U8" s="796" t="s">
        <v>213</v>
      </c>
      <c r="V8" s="249" t="s">
        <v>213</v>
      </c>
      <c r="W8" s="249" t="s">
        <v>213</v>
      </c>
    </row>
    <row r="9" spans="1:23" ht="35.1" customHeight="1" x14ac:dyDescent="0.25">
      <c r="A9" s="790">
        <v>7</v>
      </c>
      <c r="B9" s="791" t="s">
        <v>2774</v>
      </c>
      <c r="C9" s="798" t="s">
        <v>2775</v>
      </c>
      <c r="D9" s="798" t="s">
        <v>2776</v>
      </c>
      <c r="E9" s="799">
        <v>38658</v>
      </c>
      <c r="F9" s="798" t="s">
        <v>2751</v>
      </c>
      <c r="G9" s="798" t="s">
        <v>2763</v>
      </c>
      <c r="H9" s="800" t="s">
        <v>2777</v>
      </c>
      <c r="I9" s="798" t="s">
        <v>2778</v>
      </c>
      <c r="J9" s="800">
        <v>7667684419</v>
      </c>
      <c r="K9" s="801" t="s">
        <v>2779</v>
      </c>
      <c r="L9" s="790">
        <v>713</v>
      </c>
      <c r="M9" s="790">
        <v>800</v>
      </c>
      <c r="N9" s="790">
        <v>641</v>
      </c>
      <c r="O9" s="790">
        <v>761</v>
      </c>
      <c r="P9" s="790">
        <v>921</v>
      </c>
      <c r="Q9" s="790">
        <v>544</v>
      </c>
      <c r="R9" s="249" t="s">
        <v>2755</v>
      </c>
      <c r="S9" s="795" t="s">
        <v>213</v>
      </c>
      <c r="T9" s="795" t="s">
        <v>213</v>
      </c>
      <c r="U9" s="795" t="s">
        <v>2780</v>
      </c>
      <c r="V9" s="797">
        <v>13200</v>
      </c>
      <c r="W9" s="247">
        <v>158400</v>
      </c>
    </row>
    <row r="10" spans="1:23" ht="35.1" customHeight="1" x14ac:dyDescent="0.25">
      <c r="A10" s="790">
        <v>8</v>
      </c>
      <c r="B10" s="791" t="s">
        <v>2781</v>
      </c>
      <c r="C10" s="792" t="s">
        <v>2782</v>
      </c>
      <c r="D10" s="798" t="s">
        <v>1889</v>
      </c>
      <c r="E10" s="799">
        <v>38470</v>
      </c>
      <c r="F10" s="798" t="s">
        <v>2743</v>
      </c>
      <c r="G10" s="798" t="s">
        <v>2763</v>
      </c>
      <c r="H10" s="800" t="s">
        <v>2783</v>
      </c>
      <c r="I10" s="798" t="s">
        <v>2784</v>
      </c>
      <c r="J10" s="800">
        <v>9896884803</v>
      </c>
      <c r="K10" s="801" t="s">
        <v>2785</v>
      </c>
      <c r="L10" s="790">
        <v>621</v>
      </c>
      <c r="M10" s="790">
        <v>676</v>
      </c>
      <c r="N10" s="790">
        <v>585</v>
      </c>
      <c r="O10" s="790">
        <v>592</v>
      </c>
      <c r="P10" s="790">
        <v>691</v>
      </c>
      <c r="Q10" s="790">
        <v>443</v>
      </c>
      <c r="R10" s="249" t="s">
        <v>2755</v>
      </c>
      <c r="S10" s="795" t="s">
        <v>213</v>
      </c>
      <c r="T10" s="795" t="s">
        <v>213</v>
      </c>
      <c r="U10" s="795" t="s">
        <v>2780</v>
      </c>
      <c r="V10" s="797">
        <v>13200</v>
      </c>
      <c r="W10" s="247">
        <v>158400</v>
      </c>
    </row>
    <row r="11" spans="1:23" ht="35.1" customHeight="1" x14ac:dyDescent="0.25">
      <c r="A11" s="790">
        <v>9</v>
      </c>
      <c r="B11" s="791" t="s">
        <v>2786</v>
      </c>
      <c r="C11" s="792" t="s">
        <v>2787</v>
      </c>
      <c r="D11" s="798" t="s">
        <v>231</v>
      </c>
      <c r="E11" s="799">
        <v>38196</v>
      </c>
      <c r="F11" s="798" t="s">
        <v>2743</v>
      </c>
      <c r="G11" s="798" t="s">
        <v>2752</v>
      </c>
      <c r="H11" s="800" t="s">
        <v>2788</v>
      </c>
      <c r="I11" s="798" t="s">
        <v>2789</v>
      </c>
      <c r="J11" s="800">
        <v>7206596390</v>
      </c>
      <c r="K11" s="801" t="s">
        <v>2790</v>
      </c>
      <c r="L11" s="790">
        <v>687</v>
      </c>
      <c r="M11" s="790">
        <v>770</v>
      </c>
      <c r="N11" s="790">
        <v>763</v>
      </c>
      <c r="O11" s="790">
        <v>771</v>
      </c>
      <c r="P11" s="790">
        <v>901</v>
      </c>
      <c r="Q11" s="790">
        <v>529</v>
      </c>
      <c r="R11" s="249" t="s">
        <v>2755</v>
      </c>
      <c r="S11" s="795" t="s">
        <v>213</v>
      </c>
      <c r="T11" s="795" t="s">
        <v>213</v>
      </c>
      <c r="U11" s="795" t="s">
        <v>2780</v>
      </c>
      <c r="V11" s="797">
        <v>13200</v>
      </c>
      <c r="W11" s="247">
        <v>158400</v>
      </c>
    </row>
    <row r="12" spans="1:23" ht="35.1" customHeight="1" x14ac:dyDescent="0.25">
      <c r="A12" s="790">
        <v>10</v>
      </c>
      <c r="B12" s="791" t="s">
        <v>2791</v>
      </c>
      <c r="C12" s="792" t="s">
        <v>665</v>
      </c>
      <c r="D12" s="798" t="s">
        <v>2435</v>
      </c>
      <c r="E12" s="799">
        <v>39100</v>
      </c>
      <c r="F12" s="798" t="s">
        <v>2751</v>
      </c>
      <c r="G12" s="798" t="s">
        <v>2792</v>
      </c>
      <c r="H12" s="800" t="s">
        <v>2793</v>
      </c>
      <c r="I12" s="798" t="s">
        <v>2794</v>
      </c>
      <c r="J12" s="800">
        <v>9255643126</v>
      </c>
      <c r="K12" s="801" t="s">
        <v>2795</v>
      </c>
      <c r="L12" s="790" t="s">
        <v>282</v>
      </c>
      <c r="M12" s="790" t="s">
        <v>282</v>
      </c>
      <c r="N12" s="790" t="s">
        <v>282</v>
      </c>
      <c r="O12" s="790">
        <v>491</v>
      </c>
      <c r="P12" s="790">
        <v>493</v>
      </c>
      <c r="Q12" s="790">
        <v>327</v>
      </c>
      <c r="R12" s="249"/>
      <c r="S12" s="795" t="s">
        <v>213</v>
      </c>
      <c r="T12" s="795" t="s">
        <v>213</v>
      </c>
      <c r="U12" s="795" t="s">
        <v>2780</v>
      </c>
      <c r="V12" s="797">
        <v>13200</v>
      </c>
      <c r="W12" s="247">
        <v>158400</v>
      </c>
    </row>
    <row r="13" spans="1:23" ht="35.1" customHeight="1" x14ac:dyDescent="0.25">
      <c r="A13" s="790">
        <v>11</v>
      </c>
      <c r="B13" s="791" t="s">
        <v>2796</v>
      </c>
      <c r="C13" s="798" t="s">
        <v>2797</v>
      </c>
      <c r="D13" s="798" t="s">
        <v>2798</v>
      </c>
      <c r="E13" s="799">
        <v>38864</v>
      </c>
      <c r="F13" s="798" t="s">
        <v>2743</v>
      </c>
      <c r="G13" s="798" t="s">
        <v>2752</v>
      </c>
      <c r="H13" s="800" t="s">
        <v>2799</v>
      </c>
      <c r="I13" s="798" t="s">
        <v>2800</v>
      </c>
      <c r="J13" s="800">
        <v>9817008534</v>
      </c>
      <c r="K13" s="801" t="s">
        <v>2801</v>
      </c>
      <c r="L13" s="790">
        <v>766</v>
      </c>
      <c r="M13" s="790">
        <v>886</v>
      </c>
      <c r="N13" s="790">
        <v>795</v>
      </c>
      <c r="O13" s="790">
        <v>835</v>
      </c>
      <c r="P13" s="790">
        <v>939</v>
      </c>
      <c r="Q13" s="790">
        <v>553</v>
      </c>
      <c r="R13" s="249" t="s">
        <v>2755</v>
      </c>
      <c r="S13" s="795"/>
      <c r="T13" s="795" t="s">
        <v>213</v>
      </c>
      <c r="U13" s="795" t="s">
        <v>2740</v>
      </c>
      <c r="V13" s="797">
        <v>15600</v>
      </c>
      <c r="W13" s="247">
        <f>15600*12</f>
        <v>187200</v>
      </c>
    </row>
    <row r="14" spans="1:23" ht="35.1" customHeight="1" x14ac:dyDescent="0.25">
      <c r="A14" s="790">
        <v>12</v>
      </c>
      <c r="B14" s="791" t="s">
        <v>2802</v>
      </c>
      <c r="C14" s="798" t="s">
        <v>1864</v>
      </c>
      <c r="D14" s="798" t="s">
        <v>441</v>
      </c>
      <c r="E14" s="799">
        <v>38230</v>
      </c>
      <c r="F14" s="798" t="s">
        <v>2751</v>
      </c>
      <c r="G14" s="798" t="s">
        <v>2752</v>
      </c>
      <c r="H14" s="800" t="s">
        <v>2803</v>
      </c>
      <c r="I14" s="798" t="s">
        <v>999</v>
      </c>
      <c r="J14" s="800">
        <v>9882739081</v>
      </c>
      <c r="K14" s="801" t="s">
        <v>2804</v>
      </c>
      <c r="L14" s="790">
        <v>600</v>
      </c>
      <c r="M14" s="790">
        <v>648</v>
      </c>
      <c r="N14" s="790">
        <v>535</v>
      </c>
      <c r="O14" s="790">
        <v>572</v>
      </c>
      <c r="P14" s="790">
        <v>617</v>
      </c>
      <c r="Q14" s="790">
        <v>389</v>
      </c>
      <c r="R14" s="249" t="s">
        <v>2755</v>
      </c>
      <c r="S14" s="802" t="s">
        <v>2805</v>
      </c>
      <c r="T14" s="795" t="s">
        <v>213</v>
      </c>
      <c r="U14" s="795" t="s">
        <v>213</v>
      </c>
      <c r="V14" s="254" t="s">
        <v>213</v>
      </c>
      <c r="W14" s="803" t="s">
        <v>213</v>
      </c>
    </row>
    <row r="15" spans="1:23" ht="35.1" customHeight="1" x14ac:dyDescent="0.25">
      <c r="A15" s="790">
        <v>13</v>
      </c>
      <c r="B15" s="791" t="s">
        <v>2806</v>
      </c>
      <c r="C15" s="798" t="s">
        <v>92</v>
      </c>
      <c r="D15" s="798" t="s">
        <v>26</v>
      </c>
      <c r="E15" s="799">
        <v>39007</v>
      </c>
      <c r="F15" s="798" t="s">
        <v>2751</v>
      </c>
      <c r="G15" s="798" t="s">
        <v>2807</v>
      </c>
      <c r="H15" s="800" t="s">
        <v>2808</v>
      </c>
      <c r="I15" s="798" t="s">
        <v>2809</v>
      </c>
      <c r="J15" s="800">
        <v>9416476530</v>
      </c>
      <c r="K15" s="801" t="s">
        <v>2810</v>
      </c>
      <c r="L15" s="790">
        <v>581</v>
      </c>
      <c r="M15" s="790" t="s">
        <v>282</v>
      </c>
      <c r="N15" s="790" t="s">
        <v>282</v>
      </c>
      <c r="O15" s="790">
        <v>479</v>
      </c>
      <c r="P15" s="790">
        <v>521</v>
      </c>
      <c r="Q15" s="790">
        <v>319</v>
      </c>
      <c r="R15" s="249"/>
      <c r="S15" s="795" t="s">
        <v>2811</v>
      </c>
      <c r="T15" s="795" t="s">
        <v>213</v>
      </c>
      <c r="U15" s="795" t="s">
        <v>213</v>
      </c>
      <c r="V15" s="254" t="s">
        <v>213</v>
      </c>
      <c r="W15" s="803" t="s">
        <v>213</v>
      </c>
    </row>
    <row r="16" spans="1:23" ht="35.1" customHeight="1" x14ac:dyDescent="0.25">
      <c r="A16" s="790">
        <v>14</v>
      </c>
      <c r="B16" s="791" t="s">
        <v>2812</v>
      </c>
      <c r="C16" s="798" t="s">
        <v>2813</v>
      </c>
      <c r="D16" s="798" t="s">
        <v>584</v>
      </c>
      <c r="E16" s="799">
        <v>38254</v>
      </c>
      <c r="F16" s="798" t="s">
        <v>2751</v>
      </c>
      <c r="G16" s="798" t="s">
        <v>2763</v>
      </c>
      <c r="H16" s="800" t="s">
        <v>2814</v>
      </c>
      <c r="I16" s="798" t="s">
        <v>2815</v>
      </c>
      <c r="J16" s="800">
        <v>9817405415</v>
      </c>
      <c r="K16" s="801" t="s">
        <v>2816</v>
      </c>
      <c r="L16" s="790">
        <v>627</v>
      </c>
      <c r="M16" s="790">
        <v>649</v>
      </c>
      <c r="N16" s="790">
        <v>556</v>
      </c>
      <c r="O16" s="790">
        <v>600</v>
      </c>
      <c r="P16" s="790">
        <v>635</v>
      </c>
      <c r="Q16" s="790">
        <v>405</v>
      </c>
      <c r="R16" s="249" t="s">
        <v>2755</v>
      </c>
      <c r="S16" s="795" t="s">
        <v>2817</v>
      </c>
      <c r="T16" s="795" t="s">
        <v>213</v>
      </c>
      <c r="U16" s="795" t="s">
        <v>213</v>
      </c>
      <c r="V16" s="254" t="s">
        <v>213</v>
      </c>
      <c r="W16" s="803" t="s">
        <v>213</v>
      </c>
    </row>
    <row r="17" spans="1:23" ht="35.1" customHeight="1" x14ac:dyDescent="0.25">
      <c r="A17" s="790">
        <v>15</v>
      </c>
      <c r="B17" s="791" t="s">
        <v>2818</v>
      </c>
      <c r="C17" s="798" t="s">
        <v>370</v>
      </c>
      <c r="D17" s="798" t="s">
        <v>2669</v>
      </c>
      <c r="E17" s="799">
        <v>38168</v>
      </c>
      <c r="F17" s="798" t="s">
        <v>2743</v>
      </c>
      <c r="G17" s="798" t="s">
        <v>2763</v>
      </c>
      <c r="H17" s="800" t="s">
        <v>2819</v>
      </c>
      <c r="I17" s="798" t="s">
        <v>2820</v>
      </c>
      <c r="J17" s="800">
        <v>8571978560</v>
      </c>
      <c r="K17" s="801" t="s">
        <v>2821</v>
      </c>
      <c r="L17" s="790">
        <v>684</v>
      </c>
      <c r="M17" s="790">
        <v>779</v>
      </c>
      <c r="N17" s="790">
        <v>729</v>
      </c>
      <c r="O17" s="790">
        <v>773</v>
      </c>
      <c r="P17" s="790">
        <v>859</v>
      </c>
      <c r="Q17" s="790">
        <v>501</v>
      </c>
      <c r="R17" s="249" t="s">
        <v>2755</v>
      </c>
      <c r="S17" s="795"/>
      <c r="T17" s="795" t="s">
        <v>213</v>
      </c>
      <c r="U17" s="795" t="s">
        <v>2740</v>
      </c>
      <c r="V17" s="797">
        <v>15600</v>
      </c>
      <c r="W17" s="247">
        <f>15600*12</f>
        <v>187200</v>
      </c>
    </row>
    <row r="18" spans="1:23" ht="35.1" customHeight="1" x14ac:dyDescent="0.25">
      <c r="A18" s="790">
        <v>16</v>
      </c>
      <c r="B18" s="791" t="s">
        <v>2822</v>
      </c>
      <c r="C18" s="798" t="s">
        <v>2823</v>
      </c>
      <c r="D18" s="798" t="s">
        <v>371</v>
      </c>
      <c r="E18" s="799">
        <v>38242</v>
      </c>
      <c r="F18" s="798" t="s">
        <v>2743</v>
      </c>
      <c r="G18" s="798" t="s">
        <v>2763</v>
      </c>
      <c r="H18" s="800" t="s">
        <v>2824</v>
      </c>
      <c r="I18" s="798" t="s">
        <v>2825</v>
      </c>
      <c r="J18" s="800">
        <v>7206353966</v>
      </c>
      <c r="K18" s="801" t="s">
        <v>2826</v>
      </c>
      <c r="L18" s="790">
        <v>599</v>
      </c>
      <c r="M18" s="790">
        <v>646</v>
      </c>
      <c r="N18" s="790">
        <v>572</v>
      </c>
      <c r="O18" s="790">
        <v>633</v>
      </c>
      <c r="P18" s="790">
        <v>737</v>
      </c>
      <c r="Q18" s="790">
        <v>449</v>
      </c>
      <c r="R18" s="249" t="s">
        <v>2755</v>
      </c>
      <c r="S18" s="795" t="s">
        <v>2817</v>
      </c>
      <c r="T18" s="795" t="s">
        <v>213</v>
      </c>
      <c r="U18" s="795" t="s">
        <v>213</v>
      </c>
      <c r="V18" s="254" t="s">
        <v>213</v>
      </c>
      <c r="W18" s="803" t="s">
        <v>213</v>
      </c>
    </row>
    <row r="19" spans="1:23" ht="35.1" customHeight="1" x14ac:dyDescent="0.25">
      <c r="A19" s="790">
        <v>17</v>
      </c>
      <c r="B19" s="791" t="s">
        <v>2827</v>
      </c>
      <c r="C19" s="798" t="s">
        <v>2828</v>
      </c>
      <c r="D19" s="798" t="s">
        <v>1341</v>
      </c>
      <c r="E19" s="799">
        <v>38127</v>
      </c>
      <c r="F19" s="798" t="s">
        <v>2751</v>
      </c>
      <c r="G19" s="798" t="s">
        <v>2763</v>
      </c>
      <c r="H19" s="800" t="s">
        <v>2829</v>
      </c>
      <c r="I19" s="798" t="s">
        <v>2830</v>
      </c>
      <c r="J19" s="800">
        <v>7206347142</v>
      </c>
      <c r="K19" s="801" t="s">
        <v>2831</v>
      </c>
      <c r="L19" s="790">
        <v>647</v>
      </c>
      <c r="M19" s="790">
        <v>635</v>
      </c>
      <c r="N19" s="790">
        <v>530</v>
      </c>
      <c r="O19" s="790">
        <v>546</v>
      </c>
      <c r="P19" s="790">
        <v>648</v>
      </c>
      <c r="Q19" s="790">
        <v>391</v>
      </c>
      <c r="R19" s="249" t="s">
        <v>2755</v>
      </c>
      <c r="S19" s="795" t="s">
        <v>2817</v>
      </c>
      <c r="T19" s="795" t="s">
        <v>213</v>
      </c>
      <c r="U19" s="795" t="s">
        <v>213</v>
      </c>
      <c r="V19" s="254" t="s">
        <v>213</v>
      </c>
      <c r="W19" s="803" t="s">
        <v>213</v>
      </c>
    </row>
    <row r="20" spans="1:23" ht="54" customHeight="1" x14ac:dyDescent="0.25">
      <c r="A20" s="790">
        <v>18</v>
      </c>
      <c r="B20" s="791" t="s">
        <v>2832</v>
      </c>
      <c r="C20" s="798" t="s">
        <v>2443</v>
      </c>
      <c r="D20" s="798" t="s">
        <v>2833</v>
      </c>
      <c r="E20" s="799">
        <v>38301</v>
      </c>
      <c r="F20" s="798" t="s">
        <v>2751</v>
      </c>
      <c r="G20" s="798" t="s">
        <v>2763</v>
      </c>
      <c r="H20" s="800" t="s">
        <v>2834</v>
      </c>
      <c r="I20" s="798" t="s">
        <v>2835</v>
      </c>
      <c r="J20" s="800">
        <v>7404956658</v>
      </c>
      <c r="K20" s="801" t="s">
        <v>2836</v>
      </c>
      <c r="L20" s="790">
        <v>623</v>
      </c>
      <c r="M20" s="790">
        <v>664</v>
      </c>
      <c r="N20" s="790">
        <v>647</v>
      </c>
      <c r="O20" s="790">
        <v>608</v>
      </c>
      <c r="P20" s="790">
        <v>686</v>
      </c>
      <c r="Q20" s="790">
        <v>373</v>
      </c>
      <c r="R20" s="249" t="s">
        <v>2755</v>
      </c>
      <c r="S20" s="795" t="s">
        <v>213</v>
      </c>
      <c r="T20" s="795" t="s">
        <v>2837</v>
      </c>
      <c r="U20" s="795"/>
      <c r="V20" s="804"/>
      <c r="W20" s="803"/>
    </row>
    <row r="21" spans="1:23" ht="35.1" customHeight="1" x14ac:dyDescent="0.25">
      <c r="A21" s="790">
        <v>19</v>
      </c>
      <c r="B21" s="791" t="s">
        <v>2838</v>
      </c>
      <c r="C21" s="798" t="s">
        <v>2839</v>
      </c>
      <c r="D21" s="798" t="s">
        <v>178</v>
      </c>
      <c r="E21" s="799">
        <v>38211</v>
      </c>
      <c r="F21" s="798" t="s">
        <v>2743</v>
      </c>
      <c r="G21" s="798" t="s">
        <v>2763</v>
      </c>
      <c r="H21" s="800" t="s">
        <v>2840</v>
      </c>
      <c r="I21" s="798" t="s">
        <v>2841</v>
      </c>
      <c r="J21" s="800">
        <v>9817022914</v>
      </c>
      <c r="K21" s="801" t="s">
        <v>2842</v>
      </c>
      <c r="L21" s="790">
        <v>634</v>
      </c>
      <c r="M21" s="790">
        <v>721</v>
      </c>
      <c r="N21" s="790">
        <v>606</v>
      </c>
      <c r="O21" s="790">
        <v>699</v>
      </c>
      <c r="P21" s="790">
        <v>816</v>
      </c>
      <c r="Q21" s="790">
        <v>459</v>
      </c>
      <c r="R21" s="249" t="s">
        <v>2755</v>
      </c>
      <c r="S21" s="795" t="s">
        <v>213</v>
      </c>
      <c r="T21" s="795" t="s">
        <v>213</v>
      </c>
      <c r="U21" s="805" t="s">
        <v>2843</v>
      </c>
      <c r="V21" s="806" t="s">
        <v>2844</v>
      </c>
      <c r="W21" s="806">
        <v>180000</v>
      </c>
    </row>
    <row r="22" spans="1:23" ht="35.1" customHeight="1" x14ac:dyDescent="0.25">
      <c r="A22" s="790">
        <v>20</v>
      </c>
      <c r="B22" s="791" t="s">
        <v>2845</v>
      </c>
      <c r="C22" s="798" t="s">
        <v>2846</v>
      </c>
      <c r="D22" s="798" t="s">
        <v>2847</v>
      </c>
      <c r="E22" s="799">
        <v>38116</v>
      </c>
      <c r="F22" s="798" t="s">
        <v>2743</v>
      </c>
      <c r="G22" s="798" t="s">
        <v>2752</v>
      </c>
      <c r="H22" s="800" t="s">
        <v>2848</v>
      </c>
      <c r="I22" s="798" t="s">
        <v>2849</v>
      </c>
      <c r="J22" s="800">
        <v>9417279198</v>
      </c>
      <c r="K22" s="801" t="s">
        <v>2850</v>
      </c>
      <c r="L22" s="790">
        <v>682</v>
      </c>
      <c r="M22" s="790">
        <v>658</v>
      </c>
      <c r="N22" s="790">
        <v>655</v>
      </c>
      <c r="O22" s="790">
        <v>766</v>
      </c>
      <c r="P22" s="790">
        <v>846</v>
      </c>
      <c r="Q22" s="790">
        <v>508</v>
      </c>
      <c r="R22" s="249" t="s">
        <v>2755</v>
      </c>
      <c r="S22" s="795" t="s">
        <v>213</v>
      </c>
      <c r="T22" s="795" t="s">
        <v>213</v>
      </c>
      <c r="U22" s="795" t="s">
        <v>2780</v>
      </c>
      <c r="V22" s="797">
        <v>13200</v>
      </c>
      <c r="W22" s="247">
        <v>158400</v>
      </c>
    </row>
    <row r="23" spans="1:23" ht="35.1" customHeight="1" x14ac:dyDescent="0.25">
      <c r="A23" s="790">
        <v>21</v>
      </c>
      <c r="B23" s="791" t="s">
        <v>2851</v>
      </c>
      <c r="C23" s="798" t="s">
        <v>2852</v>
      </c>
      <c r="D23" s="798" t="s">
        <v>2853</v>
      </c>
      <c r="E23" s="799">
        <v>38183</v>
      </c>
      <c r="F23" s="798" t="s">
        <v>2751</v>
      </c>
      <c r="G23" s="798" t="s">
        <v>2763</v>
      </c>
      <c r="H23" s="800" t="s">
        <v>2854</v>
      </c>
      <c r="I23" s="798" t="s">
        <v>2855</v>
      </c>
      <c r="J23" s="800">
        <v>9996689166</v>
      </c>
      <c r="K23" s="801" t="s">
        <v>2856</v>
      </c>
      <c r="L23" s="790">
        <v>627</v>
      </c>
      <c r="M23" s="790">
        <v>713</v>
      </c>
      <c r="N23" s="790">
        <v>722</v>
      </c>
      <c r="O23" s="790">
        <v>716</v>
      </c>
      <c r="P23" s="790">
        <v>882</v>
      </c>
      <c r="Q23" s="790">
        <v>521</v>
      </c>
      <c r="R23" s="249" t="s">
        <v>2755</v>
      </c>
      <c r="S23" s="795" t="s">
        <v>213</v>
      </c>
      <c r="T23" s="795"/>
      <c r="U23" s="805" t="s">
        <v>2843</v>
      </c>
      <c r="V23" s="806" t="s">
        <v>2844</v>
      </c>
      <c r="W23" s="806">
        <v>180000</v>
      </c>
    </row>
    <row r="24" spans="1:23" ht="35.1" customHeight="1" x14ac:dyDescent="0.25">
      <c r="A24" s="790">
        <v>22</v>
      </c>
      <c r="B24" s="791" t="s">
        <v>2857</v>
      </c>
      <c r="C24" s="798" t="s">
        <v>133</v>
      </c>
      <c r="D24" s="798" t="s">
        <v>2858</v>
      </c>
      <c r="E24" s="799">
        <v>38278</v>
      </c>
      <c r="F24" s="798" t="s">
        <v>2751</v>
      </c>
      <c r="G24" s="798" t="s">
        <v>2859</v>
      </c>
      <c r="H24" s="800" t="s">
        <v>2860</v>
      </c>
      <c r="I24" s="798" t="s">
        <v>2861</v>
      </c>
      <c r="J24" s="800">
        <v>7876728830</v>
      </c>
      <c r="K24" s="801" t="s">
        <v>2862</v>
      </c>
      <c r="L24" s="790">
        <v>543</v>
      </c>
      <c r="M24" s="790" t="s">
        <v>282</v>
      </c>
      <c r="N24" s="790">
        <v>510</v>
      </c>
      <c r="O24" s="790">
        <v>532</v>
      </c>
      <c r="P24" s="790">
        <v>629</v>
      </c>
      <c r="Q24" s="790">
        <v>387</v>
      </c>
      <c r="R24" s="249"/>
      <c r="S24" s="795" t="s">
        <v>213</v>
      </c>
      <c r="T24" s="795" t="s">
        <v>2863</v>
      </c>
      <c r="U24" s="795" t="s">
        <v>213</v>
      </c>
      <c r="V24" s="254" t="s">
        <v>213</v>
      </c>
      <c r="W24" s="803" t="s">
        <v>213</v>
      </c>
    </row>
    <row r="25" spans="1:23" ht="35.1" customHeight="1" x14ac:dyDescent="0.25">
      <c r="A25" s="790">
        <v>23</v>
      </c>
      <c r="B25" s="791" t="s">
        <v>2864</v>
      </c>
      <c r="C25" s="798" t="s">
        <v>846</v>
      </c>
      <c r="D25" s="798" t="s">
        <v>2865</v>
      </c>
      <c r="E25" s="799">
        <v>38037</v>
      </c>
      <c r="F25" s="798" t="s">
        <v>2743</v>
      </c>
      <c r="G25" s="798" t="s">
        <v>2866</v>
      </c>
      <c r="H25" s="800" t="s">
        <v>2867</v>
      </c>
      <c r="I25" s="798" t="s">
        <v>2868</v>
      </c>
      <c r="J25" s="800">
        <v>9877561542</v>
      </c>
      <c r="K25" s="801" t="s">
        <v>2869</v>
      </c>
      <c r="L25" s="790">
        <v>604</v>
      </c>
      <c r="M25" s="790" t="s">
        <v>282</v>
      </c>
      <c r="N25" s="790">
        <v>556</v>
      </c>
      <c r="O25" s="790">
        <v>546</v>
      </c>
      <c r="P25" s="790">
        <v>633</v>
      </c>
      <c r="Q25" s="790">
        <v>388</v>
      </c>
      <c r="R25" s="249"/>
      <c r="S25" s="795" t="s">
        <v>2870</v>
      </c>
      <c r="T25" s="795" t="s">
        <v>213</v>
      </c>
      <c r="U25" s="795" t="s">
        <v>213</v>
      </c>
      <c r="V25" s="254" t="s">
        <v>213</v>
      </c>
      <c r="W25" s="803" t="s">
        <v>213</v>
      </c>
    </row>
    <row r="26" spans="1:23" ht="35.1" customHeight="1" x14ac:dyDescent="0.25">
      <c r="A26" s="790">
        <v>24</v>
      </c>
      <c r="B26" s="791" t="s">
        <v>2871</v>
      </c>
      <c r="C26" s="798" t="s">
        <v>2872</v>
      </c>
      <c r="D26" s="798" t="s">
        <v>2873</v>
      </c>
      <c r="E26" s="799">
        <v>38910</v>
      </c>
      <c r="F26" s="798" t="s">
        <v>2751</v>
      </c>
      <c r="G26" s="798" t="s">
        <v>2763</v>
      </c>
      <c r="H26" s="800" t="s">
        <v>2874</v>
      </c>
      <c r="I26" s="798" t="s">
        <v>2875</v>
      </c>
      <c r="J26" s="800">
        <v>7497881651</v>
      </c>
      <c r="K26" s="801" t="s">
        <v>2876</v>
      </c>
      <c r="L26" s="790" t="s">
        <v>282</v>
      </c>
      <c r="M26" s="790">
        <v>684</v>
      </c>
      <c r="N26" s="790">
        <v>539</v>
      </c>
      <c r="O26" s="790">
        <v>538</v>
      </c>
      <c r="P26" s="790">
        <v>565</v>
      </c>
      <c r="Q26" s="790" t="s">
        <v>2739</v>
      </c>
      <c r="R26" s="249"/>
      <c r="S26" s="795" t="s">
        <v>213</v>
      </c>
      <c r="T26" s="795" t="s">
        <v>213</v>
      </c>
      <c r="U26" s="795" t="s">
        <v>2740</v>
      </c>
      <c r="V26" s="797">
        <v>15600</v>
      </c>
      <c r="W26" s="247">
        <f>15600*12</f>
        <v>187200</v>
      </c>
    </row>
    <row r="27" spans="1:23" ht="35.1" customHeight="1" x14ac:dyDescent="0.25">
      <c r="A27" s="790">
        <v>25</v>
      </c>
      <c r="B27" s="791" t="s">
        <v>2877</v>
      </c>
      <c r="C27" s="798" t="s">
        <v>1544</v>
      </c>
      <c r="D27" s="798" t="s">
        <v>1016</v>
      </c>
      <c r="E27" s="799">
        <v>37601</v>
      </c>
      <c r="F27" s="798" t="s">
        <v>2743</v>
      </c>
      <c r="G27" s="798" t="s">
        <v>2758</v>
      </c>
      <c r="H27" s="800" t="s">
        <v>2878</v>
      </c>
      <c r="I27" s="798" t="s">
        <v>2879</v>
      </c>
      <c r="J27" s="800">
        <v>7832048716</v>
      </c>
      <c r="K27" s="801" t="s">
        <v>2880</v>
      </c>
      <c r="L27" s="790">
        <v>579</v>
      </c>
      <c r="M27" s="790" t="s">
        <v>282</v>
      </c>
      <c r="N27" s="790" t="s">
        <v>282</v>
      </c>
      <c r="O27" s="790">
        <v>622</v>
      </c>
      <c r="P27" s="790">
        <v>758</v>
      </c>
      <c r="Q27" s="790">
        <v>440</v>
      </c>
      <c r="R27" s="249"/>
      <c r="S27" s="795" t="s">
        <v>213</v>
      </c>
      <c r="T27" s="795" t="s">
        <v>213</v>
      </c>
      <c r="U27" s="795" t="s">
        <v>2740</v>
      </c>
      <c r="V27" s="797">
        <v>15600</v>
      </c>
      <c r="W27" s="247">
        <f>15600*12</f>
        <v>187200</v>
      </c>
    </row>
    <row r="28" spans="1:23" ht="35.1" customHeight="1" x14ac:dyDescent="0.25">
      <c r="A28" s="790">
        <v>26</v>
      </c>
      <c r="B28" s="791" t="s">
        <v>2881</v>
      </c>
      <c r="C28" s="798" t="s">
        <v>2882</v>
      </c>
      <c r="D28" s="798" t="s">
        <v>2883</v>
      </c>
      <c r="E28" s="799">
        <v>38458</v>
      </c>
      <c r="F28" s="798" t="s">
        <v>2743</v>
      </c>
      <c r="G28" s="798" t="s">
        <v>2807</v>
      </c>
      <c r="H28" s="800" t="s">
        <v>2884</v>
      </c>
      <c r="I28" s="798" t="s">
        <v>2885</v>
      </c>
      <c r="J28" s="800">
        <v>9671642118</v>
      </c>
      <c r="K28" s="801" t="s">
        <v>2886</v>
      </c>
      <c r="L28" s="790" t="s">
        <v>282</v>
      </c>
      <c r="M28" s="790" t="s">
        <v>282</v>
      </c>
      <c r="N28" s="790">
        <v>529</v>
      </c>
      <c r="O28" s="790">
        <v>604</v>
      </c>
      <c r="P28" s="790">
        <v>704</v>
      </c>
      <c r="Q28" s="790">
        <v>429</v>
      </c>
      <c r="R28" s="249"/>
      <c r="S28" s="795" t="s">
        <v>213</v>
      </c>
      <c r="T28" s="795" t="s">
        <v>213</v>
      </c>
      <c r="U28" s="795" t="s">
        <v>2740</v>
      </c>
      <c r="V28" s="797">
        <v>15600</v>
      </c>
      <c r="W28" s="247">
        <f>15600*12</f>
        <v>187200</v>
      </c>
    </row>
    <row r="29" spans="1:23" ht="35.1" customHeight="1" x14ac:dyDescent="0.25">
      <c r="A29" s="790">
        <v>27</v>
      </c>
      <c r="B29" s="791" t="s">
        <v>2887</v>
      </c>
      <c r="C29" s="798" t="s">
        <v>1978</v>
      </c>
      <c r="D29" s="798" t="s">
        <v>2888</v>
      </c>
      <c r="E29" s="799">
        <v>38116</v>
      </c>
      <c r="F29" s="798" t="s">
        <v>2743</v>
      </c>
      <c r="G29" s="798" t="s">
        <v>2752</v>
      </c>
      <c r="H29" s="800" t="s">
        <v>2889</v>
      </c>
      <c r="I29" s="798" t="s">
        <v>999</v>
      </c>
      <c r="J29" s="800">
        <v>9350235814</v>
      </c>
      <c r="K29" s="801" t="s">
        <v>2890</v>
      </c>
      <c r="L29" s="790">
        <v>632</v>
      </c>
      <c r="M29" s="790">
        <v>752</v>
      </c>
      <c r="N29" s="790">
        <v>652</v>
      </c>
      <c r="O29" s="790">
        <v>652</v>
      </c>
      <c r="P29" s="790">
        <v>773</v>
      </c>
      <c r="Q29" s="790">
        <v>484</v>
      </c>
      <c r="R29" s="249" t="s">
        <v>2755</v>
      </c>
      <c r="S29" s="795" t="s">
        <v>2891</v>
      </c>
      <c r="T29" s="795" t="s">
        <v>213</v>
      </c>
      <c r="U29" s="795" t="s">
        <v>213</v>
      </c>
      <c r="V29" s="254" t="s">
        <v>213</v>
      </c>
      <c r="W29" s="803" t="s">
        <v>213</v>
      </c>
    </row>
    <row r="30" spans="1:23" ht="35.1" customHeight="1" x14ac:dyDescent="0.25">
      <c r="A30" s="790">
        <v>28</v>
      </c>
      <c r="B30" s="793" t="s">
        <v>2892</v>
      </c>
      <c r="C30" s="798" t="s">
        <v>2893</v>
      </c>
      <c r="D30" s="798" t="s">
        <v>584</v>
      </c>
      <c r="E30" s="799">
        <v>37563</v>
      </c>
      <c r="F30" s="798" t="s">
        <v>2743</v>
      </c>
      <c r="G30" s="798" t="s">
        <v>2752</v>
      </c>
      <c r="H30" s="800" t="s">
        <v>2894</v>
      </c>
      <c r="I30" s="798" t="s">
        <v>2895</v>
      </c>
      <c r="J30" s="800">
        <v>8708344698</v>
      </c>
      <c r="K30" s="801" t="s">
        <v>2896</v>
      </c>
      <c r="L30" s="790">
        <v>780</v>
      </c>
      <c r="M30" s="790">
        <v>909</v>
      </c>
      <c r="N30" s="790">
        <v>813</v>
      </c>
      <c r="O30" s="790">
        <v>836</v>
      </c>
      <c r="P30" s="790">
        <v>942</v>
      </c>
      <c r="Q30" s="790">
        <v>567</v>
      </c>
      <c r="R30" s="249" t="s">
        <v>2755</v>
      </c>
      <c r="S30" s="795" t="s">
        <v>213</v>
      </c>
      <c r="T30" s="795" t="s">
        <v>213</v>
      </c>
      <c r="U30" s="805" t="s">
        <v>2843</v>
      </c>
      <c r="V30" s="806" t="s">
        <v>2844</v>
      </c>
      <c r="W30" s="806">
        <v>180000</v>
      </c>
    </row>
    <row r="31" spans="1:23" ht="35.1" customHeight="1" x14ac:dyDescent="0.25">
      <c r="A31" s="790">
        <v>29</v>
      </c>
      <c r="B31" s="791" t="s">
        <v>2897</v>
      </c>
      <c r="C31" s="798" t="s">
        <v>2898</v>
      </c>
      <c r="D31" s="798" t="s">
        <v>2899</v>
      </c>
      <c r="E31" s="799">
        <v>38691</v>
      </c>
      <c r="F31" s="798" t="s">
        <v>2751</v>
      </c>
      <c r="G31" s="798" t="s">
        <v>2859</v>
      </c>
      <c r="H31" s="800" t="s">
        <v>2900</v>
      </c>
      <c r="I31" s="798" t="s">
        <v>2901</v>
      </c>
      <c r="J31" s="800">
        <v>7496826341</v>
      </c>
      <c r="K31" s="801" t="s">
        <v>2902</v>
      </c>
      <c r="L31" s="790">
        <v>635</v>
      </c>
      <c r="M31" s="790">
        <v>733</v>
      </c>
      <c r="N31" s="790">
        <v>691</v>
      </c>
      <c r="O31" s="790">
        <v>680</v>
      </c>
      <c r="P31" s="790">
        <v>825</v>
      </c>
      <c r="Q31" s="790">
        <v>498</v>
      </c>
      <c r="R31" s="249" t="s">
        <v>2755</v>
      </c>
      <c r="S31" s="795" t="s">
        <v>213</v>
      </c>
      <c r="T31" s="795" t="s">
        <v>213</v>
      </c>
      <c r="U31" s="795" t="s">
        <v>2740</v>
      </c>
      <c r="V31" s="797">
        <v>15600</v>
      </c>
      <c r="W31" s="247">
        <f>15600*12</f>
        <v>187200</v>
      </c>
    </row>
    <row r="32" spans="1:23" ht="35.1" customHeight="1" x14ac:dyDescent="0.25">
      <c r="A32" s="790">
        <v>30</v>
      </c>
      <c r="B32" s="791" t="s">
        <v>2903</v>
      </c>
      <c r="C32" s="798" t="s">
        <v>2904</v>
      </c>
      <c r="D32" s="798" t="s">
        <v>2905</v>
      </c>
      <c r="E32" s="799">
        <v>38069</v>
      </c>
      <c r="F32" s="798" t="s">
        <v>2743</v>
      </c>
      <c r="G32" s="798" t="s">
        <v>2763</v>
      </c>
      <c r="H32" s="800" t="s">
        <v>2906</v>
      </c>
      <c r="I32" s="798" t="s">
        <v>2907</v>
      </c>
      <c r="J32" s="800">
        <v>9896291317</v>
      </c>
      <c r="K32" s="801" t="s">
        <v>2908</v>
      </c>
      <c r="L32" s="790">
        <v>651</v>
      </c>
      <c r="M32" s="790">
        <v>809</v>
      </c>
      <c r="N32" s="790">
        <v>706</v>
      </c>
      <c r="O32" s="790">
        <v>725</v>
      </c>
      <c r="P32" s="790">
        <v>809</v>
      </c>
      <c r="Q32" s="807">
        <v>493</v>
      </c>
      <c r="R32" s="249" t="s">
        <v>2755</v>
      </c>
      <c r="S32" s="795" t="s">
        <v>213</v>
      </c>
      <c r="T32" s="795" t="s">
        <v>213</v>
      </c>
      <c r="U32" s="795" t="s">
        <v>2740</v>
      </c>
      <c r="V32" s="797">
        <v>15600</v>
      </c>
      <c r="W32" s="247">
        <f>15600*12</f>
        <v>187200</v>
      </c>
    </row>
    <row r="33" spans="1:23" ht="48" customHeight="1" x14ac:dyDescent="0.25">
      <c r="A33" s="790">
        <v>31</v>
      </c>
      <c r="B33" s="791" t="s">
        <v>2909</v>
      </c>
      <c r="C33" s="798" t="s">
        <v>2910</v>
      </c>
      <c r="D33" s="798" t="s">
        <v>2911</v>
      </c>
      <c r="E33" s="799">
        <v>38434</v>
      </c>
      <c r="F33" s="798" t="s">
        <v>2743</v>
      </c>
      <c r="G33" s="798" t="s">
        <v>2859</v>
      </c>
      <c r="H33" s="800" t="s">
        <v>2912</v>
      </c>
      <c r="I33" s="798" t="s">
        <v>2913</v>
      </c>
      <c r="J33" s="800">
        <v>7494900502</v>
      </c>
      <c r="K33" s="801" t="s">
        <v>2914</v>
      </c>
      <c r="L33" s="790">
        <v>634</v>
      </c>
      <c r="M33" s="790">
        <v>694</v>
      </c>
      <c r="N33" s="790">
        <v>593</v>
      </c>
      <c r="O33" s="790">
        <v>619</v>
      </c>
      <c r="P33" s="790">
        <v>709</v>
      </c>
      <c r="Q33" s="790">
        <v>439</v>
      </c>
      <c r="R33" s="249" t="s">
        <v>2755</v>
      </c>
      <c r="S33" s="795" t="s">
        <v>213</v>
      </c>
      <c r="T33" s="795" t="s">
        <v>213</v>
      </c>
      <c r="U33" s="795" t="s">
        <v>2780</v>
      </c>
      <c r="V33" s="797">
        <v>13200</v>
      </c>
      <c r="W33" s="247">
        <v>158400</v>
      </c>
    </row>
    <row r="34" spans="1:23" ht="35.1" customHeight="1" x14ac:dyDescent="0.25">
      <c r="A34" s="790">
        <v>32</v>
      </c>
      <c r="B34" s="791" t="s">
        <v>2915</v>
      </c>
      <c r="C34" s="798" t="s">
        <v>2916</v>
      </c>
      <c r="D34" s="798" t="s">
        <v>356</v>
      </c>
      <c r="E34" s="799">
        <v>38994</v>
      </c>
      <c r="F34" s="798" t="s">
        <v>2751</v>
      </c>
      <c r="G34" s="798" t="s">
        <v>2807</v>
      </c>
      <c r="H34" s="800" t="s">
        <v>2917</v>
      </c>
      <c r="I34" s="798" t="s">
        <v>2918</v>
      </c>
      <c r="J34" s="800">
        <v>7056852011</v>
      </c>
      <c r="K34" s="801" t="s">
        <v>2919</v>
      </c>
      <c r="L34" s="790" t="s">
        <v>282</v>
      </c>
      <c r="M34" s="790" t="s">
        <v>282</v>
      </c>
      <c r="N34" s="790">
        <v>499</v>
      </c>
      <c r="O34" s="790">
        <v>474</v>
      </c>
      <c r="P34" s="790">
        <v>521</v>
      </c>
      <c r="Q34" s="790">
        <v>343</v>
      </c>
      <c r="R34" s="249"/>
      <c r="S34" s="795"/>
      <c r="T34" s="795" t="s">
        <v>213</v>
      </c>
      <c r="U34" s="795" t="s">
        <v>2740</v>
      </c>
      <c r="V34" s="797">
        <v>15600</v>
      </c>
      <c r="W34" s="247">
        <f>15600*12</f>
        <v>187200</v>
      </c>
    </row>
    <row r="35" spans="1:23" ht="35.1" customHeight="1" x14ac:dyDescent="0.25">
      <c r="A35" s="790">
        <v>33</v>
      </c>
      <c r="B35" s="791" t="s">
        <v>2920</v>
      </c>
      <c r="C35" s="798" t="s">
        <v>2921</v>
      </c>
      <c r="D35" s="798" t="s">
        <v>2922</v>
      </c>
      <c r="E35" s="799">
        <v>38931</v>
      </c>
      <c r="F35" s="798" t="s">
        <v>2751</v>
      </c>
      <c r="G35" s="798" t="s">
        <v>2807</v>
      </c>
      <c r="H35" s="800" t="s">
        <v>2923</v>
      </c>
      <c r="I35" s="798" t="s">
        <v>2924</v>
      </c>
      <c r="J35" s="800">
        <v>8307753995</v>
      </c>
      <c r="K35" s="801" t="s">
        <v>2925</v>
      </c>
      <c r="L35" s="790">
        <v>645</v>
      </c>
      <c r="M35" s="790">
        <v>593</v>
      </c>
      <c r="N35" s="790">
        <v>500</v>
      </c>
      <c r="O35" s="790">
        <v>512</v>
      </c>
      <c r="P35" s="790">
        <v>576</v>
      </c>
      <c r="Q35" s="790">
        <v>367</v>
      </c>
      <c r="R35" s="249" t="s">
        <v>2755</v>
      </c>
      <c r="S35" s="795" t="s">
        <v>2891</v>
      </c>
      <c r="T35" s="795" t="s">
        <v>213</v>
      </c>
      <c r="U35" s="795" t="s">
        <v>213</v>
      </c>
      <c r="V35" s="254" t="s">
        <v>213</v>
      </c>
      <c r="W35" s="803" t="s">
        <v>213</v>
      </c>
    </row>
    <row r="36" spans="1:23" ht="35.1" customHeight="1" x14ac:dyDescent="0.25">
      <c r="A36" s="790">
        <v>34</v>
      </c>
      <c r="B36" s="791" t="s">
        <v>2926</v>
      </c>
      <c r="C36" s="798" t="s">
        <v>2927</v>
      </c>
      <c r="D36" s="798" t="s">
        <v>793</v>
      </c>
      <c r="E36" s="799">
        <v>38649</v>
      </c>
      <c r="F36" s="798" t="s">
        <v>2743</v>
      </c>
      <c r="G36" s="798" t="s">
        <v>2763</v>
      </c>
      <c r="H36" s="800" t="s">
        <v>2928</v>
      </c>
      <c r="I36" s="798" t="s">
        <v>2929</v>
      </c>
      <c r="J36" s="800">
        <v>9034615046</v>
      </c>
      <c r="K36" s="801" t="s">
        <v>2930</v>
      </c>
      <c r="L36" s="790">
        <v>608</v>
      </c>
      <c r="M36" s="790">
        <v>706</v>
      </c>
      <c r="N36" s="790">
        <v>619</v>
      </c>
      <c r="O36" s="790">
        <v>600</v>
      </c>
      <c r="P36" s="790">
        <v>736</v>
      </c>
      <c r="Q36" s="790">
        <v>438</v>
      </c>
      <c r="R36" s="249" t="s">
        <v>2755</v>
      </c>
      <c r="S36" s="795"/>
      <c r="T36" s="795" t="s">
        <v>213</v>
      </c>
      <c r="U36" s="795" t="s">
        <v>2740</v>
      </c>
      <c r="V36" s="797">
        <v>15600</v>
      </c>
      <c r="W36" s="247">
        <f>15600*12</f>
        <v>187200</v>
      </c>
    </row>
    <row r="37" spans="1:23" ht="35.1" customHeight="1" x14ac:dyDescent="0.25">
      <c r="A37" s="790">
        <v>35</v>
      </c>
      <c r="B37" s="791" t="s">
        <v>2931</v>
      </c>
      <c r="C37" s="798" t="s">
        <v>2932</v>
      </c>
      <c r="D37" s="798" t="s">
        <v>2933</v>
      </c>
      <c r="E37" s="799">
        <v>38283</v>
      </c>
      <c r="F37" s="798" t="s">
        <v>2751</v>
      </c>
      <c r="G37" s="798" t="s">
        <v>2807</v>
      </c>
      <c r="H37" s="800" t="s">
        <v>2934</v>
      </c>
      <c r="I37" s="798" t="s">
        <v>2935</v>
      </c>
      <c r="J37" s="800">
        <v>8930083336</v>
      </c>
      <c r="K37" s="801" t="s">
        <v>2936</v>
      </c>
      <c r="L37" s="790">
        <v>728</v>
      </c>
      <c r="M37" s="790">
        <v>681</v>
      </c>
      <c r="N37" s="790">
        <v>547</v>
      </c>
      <c r="O37" s="790">
        <v>562</v>
      </c>
      <c r="P37" s="790">
        <v>649</v>
      </c>
      <c r="Q37" s="790">
        <v>382</v>
      </c>
      <c r="R37" s="249" t="s">
        <v>2755</v>
      </c>
      <c r="S37" s="795" t="s">
        <v>213</v>
      </c>
      <c r="T37" s="795" t="s">
        <v>213</v>
      </c>
      <c r="U37" s="795" t="s">
        <v>2740</v>
      </c>
      <c r="V37" s="797">
        <v>15600</v>
      </c>
      <c r="W37" s="247">
        <f>15600*12</f>
        <v>187200</v>
      </c>
    </row>
    <row r="38" spans="1:23" ht="35.1" customHeight="1" x14ac:dyDescent="0.25">
      <c r="A38" s="790">
        <v>36</v>
      </c>
      <c r="B38" s="791" t="s">
        <v>2937</v>
      </c>
      <c r="C38" s="798" t="s">
        <v>2938</v>
      </c>
      <c r="D38" s="798" t="s">
        <v>2939</v>
      </c>
      <c r="E38" s="799">
        <v>38628</v>
      </c>
      <c r="F38" s="798" t="s">
        <v>2751</v>
      </c>
      <c r="G38" s="798" t="s">
        <v>2792</v>
      </c>
      <c r="H38" s="800" t="s">
        <v>2940</v>
      </c>
      <c r="I38" s="798" t="s">
        <v>2941</v>
      </c>
      <c r="J38" s="800">
        <v>9518245734</v>
      </c>
      <c r="K38" s="801" t="s">
        <v>2942</v>
      </c>
      <c r="L38" s="790" t="s">
        <v>282</v>
      </c>
      <c r="M38" s="790" t="s">
        <v>282</v>
      </c>
      <c r="N38" s="790" t="s">
        <v>282</v>
      </c>
      <c r="O38" s="790">
        <v>436</v>
      </c>
      <c r="P38" s="790" t="s">
        <v>282</v>
      </c>
      <c r="Q38" s="790" t="s">
        <v>2739</v>
      </c>
      <c r="R38" s="249"/>
      <c r="S38" s="795" t="s">
        <v>213</v>
      </c>
      <c r="T38" s="795" t="s">
        <v>213</v>
      </c>
      <c r="U38" s="795" t="s">
        <v>2740</v>
      </c>
      <c r="V38" s="797">
        <v>15600</v>
      </c>
      <c r="W38" s="247">
        <f>15600*12</f>
        <v>187200</v>
      </c>
    </row>
    <row r="39" spans="1:23" ht="35.1" customHeight="1" x14ac:dyDescent="0.25">
      <c r="A39" s="790">
        <v>37</v>
      </c>
      <c r="B39" s="791" t="s">
        <v>2943</v>
      </c>
      <c r="C39" s="798" t="s">
        <v>2944</v>
      </c>
      <c r="D39" s="798" t="s">
        <v>1386</v>
      </c>
      <c r="E39" s="799">
        <v>37537</v>
      </c>
      <c r="F39" s="798" t="s">
        <v>2743</v>
      </c>
      <c r="G39" s="798" t="s">
        <v>2945</v>
      </c>
      <c r="H39" s="800" t="s">
        <v>2946</v>
      </c>
      <c r="I39" s="798" t="s">
        <v>2947</v>
      </c>
      <c r="J39" s="800">
        <v>9416116319</v>
      </c>
      <c r="K39" s="801" t="s">
        <v>2948</v>
      </c>
      <c r="L39" s="790" t="s">
        <v>282</v>
      </c>
      <c r="M39" s="790" t="s">
        <v>282</v>
      </c>
      <c r="N39" s="790" t="s">
        <v>282</v>
      </c>
      <c r="O39" s="790" t="s">
        <v>282</v>
      </c>
      <c r="P39" s="790">
        <v>507</v>
      </c>
      <c r="Q39" s="790" t="s">
        <v>2739</v>
      </c>
      <c r="R39" s="249"/>
      <c r="S39" s="795" t="s">
        <v>213</v>
      </c>
      <c r="T39" s="795" t="s">
        <v>213</v>
      </c>
      <c r="U39" s="795" t="s">
        <v>2740</v>
      </c>
      <c r="V39" s="797">
        <v>15600</v>
      </c>
      <c r="W39" s="247">
        <f>15600*12</f>
        <v>187200</v>
      </c>
    </row>
    <row r="40" spans="1:23" ht="35.1" customHeight="1" x14ac:dyDescent="0.25">
      <c r="A40" s="790">
        <v>38</v>
      </c>
      <c r="B40" s="791" t="s">
        <v>2949</v>
      </c>
      <c r="C40" s="798" t="s">
        <v>2950</v>
      </c>
      <c r="D40" s="798" t="s">
        <v>1577</v>
      </c>
      <c r="E40" s="799">
        <v>38426</v>
      </c>
      <c r="F40" s="798" t="s">
        <v>2743</v>
      </c>
      <c r="G40" s="798" t="s">
        <v>2763</v>
      </c>
      <c r="H40" s="800" t="s">
        <v>2951</v>
      </c>
      <c r="I40" s="798" t="s">
        <v>2952</v>
      </c>
      <c r="J40" s="800">
        <v>8607230422</v>
      </c>
      <c r="K40" s="801" t="s">
        <v>2953</v>
      </c>
      <c r="L40" s="790">
        <v>600</v>
      </c>
      <c r="M40" s="790">
        <v>647</v>
      </c>
      <c r="N40" s="790">
        <v>512</v>
      </c>
      <c r="O40" s="790">
        <v>588</v>
      </c>
      <c r="P40" s="790">
        <v>648</v>
      </c>
      <c r="Q40" s="790">
        <v>411</v>
      </c>
      <c r="R40" s="249" t="s">
        <v>2755</v>
      </c>
      <c r="S40" s="795" t="s">
        <v>2891</v>
      </c>
      <c r="T40" s="795" t="s">
        <v>213</v>
      </c>
      <c r="U40" s="795" t="s">
        <v>213</v>
      </c>
      <c r="V40" s="254" t="s">
        <v>213</v>
      </c>
      <c r="W40" s="803" t="s">
        <v>213</v>
      </c>
    </row>
    <row r="41" spans="1:23" ht="35.1" customHeight="1" x14ac:dyDescent="0.25">
      <c r="A41" s="790">
        <v>39</v>
      </c>
      <c r="B41" s="791" t="s">
        <v>2954</v>
      </c>
      <c r="C41" s="798" t="s">
        <v>2955</v>
      </c>
      <c r="D41" s="798" t="s">
        <v>2956</v>
      </c>
      <c r="E41" s="799">
        <v>38767</v>
      </c>
      <c r="F41" s="798" t="s">
        <v>2743</v>
      </c>
      <c r="G41" s="798" t="s">
        <v>2763</v>
      </c>
      <c r="H41" s="800" t="s">
        <v>2957</v>
      </c>
      <c r="I41" s="798" t="s">
        <v>2958</v>
      </c>
      <c r="J41" s="800">
        <v>9813470514</v>
      </c>
      <c r="K41" s="801" t="s">
        <v>2959</v>
      </c>
      <c r="L41" s="790">
        <v>710</v>
      </c>
      <c r="M41" s="790">
        <v>658</v>
      </c>
      <c r="N41" s="790">
        <v>643</v>
      </c>
      <c r="O41" s="790">
        <v>719</v>
      </c>
      <c r="P41" s="790">
        <v>832</v>
      </c>
      <c r="Q41" s="790">
        <v>507</v>
      </c>
      <c r="R41" s="249" t="s">
        <v>2755</v>
      </c>
      <c r="S41" s="795" t="s">
        <v>213</v>
      </c>
      <c r="T41" s="795" t="s">
        <v>213</v>
      </c>
      <c r="U41" s="795" t="s">
        <v>2740</v>
      </c>
      <c r="V41" s="797">
        <v>15600</v>
      </c>
      <c r="W41" s="247">
        <f>15600*12</f>
        <v>187200</v>
      </c>
    </row>
    <row r="42" spans="1:23" ht="35.1" customHeight="1" x14ac:dyDescent="0.25">
      <c r="A42" s="790">
        <v>40</v>
      </c>
      <c r="B42" s="791" t="s">
        <v>2960</v>
      </c>
      <c r="C42" s="808" t="s">
        <v>1459</v>
      </c>
      <c r="D42" s="808" t="s">
        <v>1792</v>
      </c>
      <c r="E42" s="809">
        <v>38891</v>
      </c>
      <c r="F42" s="808" t="s">
        <v>2743</v>
      </c>
      <c r="G42" s="808" t="s">
        <v>2763</v>
      </c>
      <c r="H42" s="808" t="s">
        <v>999</v>
      </c>
      <c r="I42" s="808" t="s">
        <v>2961</v>
      </c>
      <c r="J42" s="808">
        <v>7404974546</v>
      </c>
      <c r="K42" s="810" t="s">
        <v>2962</v>
      </c>
      <c r="L42" s="811"/>
      <c r="M42" s="811"/>
      <c r="N42" s="790">
        <v>590</v>
      </c>
      <c r="O42" s="790">
        <v>662</v>
      </c>
      <c r="P42" s="790">
        <v>774</v>
      </c>
      <c r="Q42" s="790">
        <v>466</v>
      </c>
      <c r="R42" s="249" t="s">
        <v>2755</v>
      </c>
      <c r="S42" s="795" t="s">
        <v>2963</v>
      </c>
      <c r="T42" s="795" t="s">
        <v>213</v>
      </c>
      <c r="U42" s="795" t="s">
        <v>213</v>
      </c>
      <c r="V42" s="254" t="s">
        <v>213</v>
      </c>
      <c r="W42" s="803" t="s">
        <v>213</v>
      </c>
    </row>
    <row r="43" spans="1:23" ht="35.1" customHeight="1" x14ac:dyDescent="0.25">
      <c r="A43" s="790">
        <v>41</v>
      </c>
      <c r="B43" s="791" t="s">
        <v>2964</v>
      </c>
      <c r="C43" s="808" t="s">
        <v>2965</v>
      </c>
      <c r="D43" s="808" t="s">
        <v>1378</v>
      </c>
      <c r="E43" s="809">
        <v>38614</v>
      </c>
      <c r="F43" s="808" t="s">
        <v>2751</v>
      </c>
      <c r="G43" s="808" t="s">
        <v>2752</v>
      </c>
      <c r="H43" s="808" t="s">
        <v>2966</v>
      </c>
      <c r="I43" s="808" t="s">
        <v>999</v>
      </c>
      <c r="J43" s="808">
        <v>9882230090</v>
      </c>
      <c r="K43" s="810" t="s">
        <v>2967</v>
      </c>
      <c r="L43" s="811"/>
      <c r="M43" s="811"/>
      <c r="N43" s="790">
        <v>745</v>
      </c>
      <c r="O43" s="790">
        <v>780</v>
      </c>
      <c r="P43" s="790">
        <v>863</v>
      </c>
      <c r="Q43" s="790" t="s">
        <v>2739</v>
      </c>
      <c r="R43" s="249" t="s">
        <v>2755</v>
      </c>
      <c r="S43" s="795" t="s">
        <v>213</v>
      </c>
      <c r="T43" s="795" t="s">
        <v>213</v>
      </c>
      <c r="U43" s="795" t="s">
        <v>2740</v>
      </c>
      <c r="V43" s="797">
        <v>15600</v>
      </c>
      <c r="W43" s="247">
        <f>15600*12</f>
        <v>187200</v>
      </c>
    </row>
    <row r="44" spans="1:23" ht="35.1" customHeight="1" x14ac:dyDescent="0.25">
      <c r="A44" s="790">
        <v>42</v>
      </c>
      <c r="B44" s="791" t="s">
        <v>2968</v>
      </c>
      <c r="C44" s="808" t="s">
        <v>2969</v>
      </c>
      <c r="D44" s="808" t="s">
        <v>2970</v>
      </c>
      <c r="E44" s="809">
        <v>38154</v>
      </c>
      <c r="F44" s="808" t="s">
        <v>2751</v>
      </c>
      <c r="G44" s="808" t="s">
        <v>2763</v>
      </c>
      <c r="H44" s="808" t="s">
        <v>999</v>
      </c>
      <c r="I44" s="808" t="s">
        <v>2971</v>
      </c>
      <c r="J44" s="808">
        <v>9671520387</v>
      </c>
      <c r="K44" s="810" t="s">
        <v>2972</v>
      </c>
      <c r="L44" s="811"/>
      <c r="M44" s="811"/>
      <c r="N44" s="790">
        <v>753</v>
      </c>
      <c r="O44" s="790">
        <v>765</v>
      </c>
      <c r="P44" s="790">
        <v>870</v>
      </c>
      <c r="Q44" s="790">
        <v>527</v>
      </c>
      <c r="R44" s="249" t="s">
        <v>2755</v>
      </c>
      <c r="S44" s="795" t="s">
        <v>213</v>
      </c>
      <c r="T44" s="795" t="s">
        <v>213</v>
      </c>
      <c r="U44" s="795" t="s">
        <v>2740</v>
      </c>
      <c r="V44" s="797">
        <v>15600</v>
      </c>
      <c r="W44" s="247">
        <f>15600*12</f>
        <v>187200</v>
      </c>
    </row>
    <row r="45" spans="1:23" ht="35.1" customHeight="1" x14ac:dyDescent="0.25">
      <c r="A45" s="790">
        <v>43</v>
      </c>
      <c r="B45" s="791" t="s">
        <v>2973</v>
      </c>
      <c r="C45" s="808" t="s">
        <v>2974</v>
      </c>
      <c r="D45" s="808" t="s">
        <v>2377</v>
      </c>
      <c r="E45" s="809">
        <v>37932</v>
      </c>
      <c r="F45" s="808" t="s">
        <v>2751</v>
      </c>
      <c r="G45" s="808" t="s">
        <v>2763</v>
      </c>
      <c r="H45" s="808" t="s">
        <v>999</v>
      </c>
      <c r="I45" s="808" t="s">
        <v>2975</v>
      </c>
      <c r="J45" s="808">
        <v>8708418901</v>
      </c>
      <c r="K45" s="810" t="s">
        <v>2976</v>
      </c>
      <c r="L45" s="811"/>
      <c r="M45" s="811"/>
      <c r="N45" s="790">
        <v>640</v>
      </c>
      <c r="O45" s="790">
        <v>732</v>
      </c>
      <c r="P45" s="790">
        <v>843</v>
      </c>
      <c r="Q45" s="790">
        <v>499</v>
      </c>
      <c r="R45" s="249" t="s">
        <v>2755</v>
      </c>
      <c r="S45" s="795" t="s">
        <v>2817</v>
      </c>
      <c r="T45" s="795" t="s">
        <v>213</v>
      </c>
      <c r="U45" s="795" t="s">
        <v>213</v>
      </c>
      <c r="V45" s="254" t="s">
        <v>213</v>
      </c>
      <c r="W45" s="803" t="s">
        <v>213</v>
      </c>
    </row>
    <row r="46" spans="1:23" ht="35.1" customHeight="1" x14ac:dyDescent="0.25">
      <c r="A46" s="790">
        <v>44</v>
      </c>
      <c r="B46" s="791" t="s">
        <v>2977</v>
      </c>
      <c r="C46" s="808" t="s">
        <v>2978</v>
      </c>
      <c r="D46" s="808" t="s">
        <v>2979</v>
      </c>
      <c r="E46" s="809">
        <v>38325</v>
      </c>
      <c r="F46" s="808" t="s">
        <v>2751</v>
      </c>
      <c r="G46" s="808" t="s">
        <v>2763</v>
      </c>
      <c r="H46" s="808" t="s">
        <v>999</v>
      </c>
      <c r="I46" s="808" t="s">
        <v>2980</v>
      </c>
      <c r="J46" s="808">
        <v>8059684518</v>
      </c>
      <c r="K46" s="810" t="s">
        <v>2981</v>
      </c>
      <c r="L46" s="811"/>
      <c r="M46" s="811"/>
      <c r="N46" s="790">
        <v>723</v>
      </c>
      <c r="O46" s="790">
        <v>678</v>
      </c>
      <c r="P46" s="790">
        <v>758</v>
      </c>
      <c r="Q46" s="790">
        <v>438</v>
      </c>
      <c r="R46" s="249" t="s">
        <v>2755</v>
      </c>
      <c r="S46" s="795" t="s">
        <v>2817</v>
      </c>
      <c r="T46" s="795" t="s">
        <v>213</v>
      </c>
      <c r="U46" s="795" t="s">
        <v>213</v>
      </c>
      <c r="V46" s="254" t="s">
        <v>213</v>
      </c>
      <c r="W46" s="803" t="s">
        <v>213</v>
      </c>
    </row>
    <row r="47" spans="1:23" ht="35.1" customHeight="1" x14ac:dyDescent="0.25">
      <c r="A47" s="790">
        <v>45</v>
      </c>
      <c r="B47" s="791" t="s">
        <v>2982</v>
      </c>
      <c r="C47" s="808" t="s">
        <v>2983</v>
      </c>
      <c r="D47" s="808" t="s">
        <v>2984</v>
      </c>
      <c r="E47" s="809">
        <v>38914</v>
      </c>
      <c r="F47" s="808" t="s">
        <v>2751</v>
      </c>
      <c r="G47" s="808" t="s">
        <v>2752</v>
      </c>
      <c r="H47" s="808" t="s">
        <v>2985</v>
      </c>
      <c r="I47" s="808" t="s">
        <v>999</v>
      </c>
      <c r="J47" s="808">
        <v>9934559729</v>
      </c>
      <c r="K47" s="810" t="s">
        <v>2986</v>
      </c>
      <c r="L47" s="811"/>
      <c r="M47" s="811"/>
      <c r="N47" s="790">
        <v>538</v>
      </c>
      <c r="O47" s="790">
        <v>499</v>
      </c>
      <c r="P47" s="790">
        <v>567</v>
      </c>
      <c r="Q47" s="790">
        <v>343</v>
      </c>
      <c r="R47" s="249" t="s">
        <v>2755</v>
      </c>
      <c r="S47" s="795" t="s">
        <v>213</v>
      </c>
      <c r="T47" s="795" t="s">
        <v>213</v>
      </c>
      <c r="U47" s="795" t="s">
        <v>2740</v>
      </c>
      <c r="V47" s="797">
        <v>15600</v>
      </c>
      <c r="W47" s="247">
        <f>15600*12</f>
        <v>187200</v>
      </c>
    </row>
    <row r="48" spans="1:23" ht="35.1" customHeight="1" x14ac:dyDescent="0.25">
      <c r="A48" s="790">
        <v>46</v>
      </c>
      <c r="B48" s="791" t="s">
        <v>2987</v>
      </c>
      <c r="C48" s="808" t="s">
        <v>2988</v>
      </c>
      <c r="D48" s="808" t="s">
        <v>2989</v>
      </c>
      <c r="E48" s="809">
        <v>37624</v>
      </c>
      <c r="F48" s="808" t="s">
        <v>2751</v>
      </c>
      <c r="G48" s="808" t="s">
        <v>2752</v>
      </c>
      <c r="H48" s="808" t="s">
        <v>2990</v>
      </c>
      <c r="I48" s="808" t="s">
        <v>999</v>
      </c>
      <c r="J48" s="808">
        <v>9309107936</v>
      </c>
      <c r="K48" s="810" t="s">
        <v>2991</v>
      </c>
      <c r="L48" s="811"/>
      <c r="M48" s="811"/>
      <c r="N48" s="790">
        <v>609</v>
      </c>
      <c r="O48" s="790">
        <v>476</v>
      </c>
      <c r="P48" s="790">
        <v>555</v>
      </c>
      <c r="Q48" s="790">
        <v>340</v>
      </c>
      <c r="R48" s="249" t="s">
        <v>2755</v>
      </c>
      <c r="S48" s="795" t="s">
        <v>213</v>
      </c>
      <c r="T48" s="795" t="s">
        <v>213</v>
      </c>
      <c r="U48" s="795" t="s">
        <v>2740</v>
      </c>
      <c r="V48" s="797">
        <v>15600</v>
      </c>
      <c r="W48" s="247">
        <f>15600*12</f>
        <v>187200</v>
      </c>
    </row>
    <row r="49" spans="1:23" ht="35.1" customHeight="1" x14ac:dyDescent="0.25">
      <c r="A49" s="790">
        <v>47</v>
      </c>
      <c r="B49" s="791" t="s">
        <v>2992</v>
      </c>
      <c r="C49" s="808" t="s">
        <v>2993</v>
      </c>
      <c r="D49" s="808" t="s">
        <v>141</v>
      </c>
      <c r="E49" s="809">
        <v>37810</v>
      </c>
      <c r="F49" s="808" t="s">
        <v>2743</v>
      </c>
      <c r="G49" s="808" t="s">
        <v>2807</v>
      </c>
      <c r="H49" s="812" t="s">
        <v>2994</v>
      </c>
      <c r="I49" s="808" t="s">
        <v>2995</v>
      </c>
      <c r="J49" s="808">
        <v>9499179713</v>
      </c>
      <c r="K49" s="810" t="s">
        <v>2996</v>
      </c>
      <c r="L49" s="811"/>
      <c r="M49" s="811"/>
      <c r="N49" s="790">
        <v>523</v>
      </c>
      <c r="O49" s="790">
        <v>554</v>
      </c>
      <c r="P49" s="790">
        <v>656</v>
      </c>
      <c r="Q49" s="790">
        <v>403</v>
      </c>
      <c r="R49" s="249" t="s">
        <v>2755</v>
      </c>
      <c r="S49" s="795" t="s">
        <v>2817</v>
      </c>
      <c r="T49" s="795" t="s">
        <v>213</v>
      </c>
      <c r="U49" s="795" t="s">
        <v>213</v>
      </c>
      <c r="V49" s="254" t="s">
        <v>213</v>
      </c>
      <c r="W49" s="803" t="s">
        <v>213</v>
      </c>
    </row>
    <row r="50" spans="1:23" ht="35.1" customHeight="1" x14ac:dyDescent="0.25">
      <c r="A50" s="790">
        <v>48</v>
      </c>
      <c r="B50" s="791" t="s">
        <v>2997</v>
      </c>
      <c r="C50" s="808" t="s">
        <v>2998</v>
      </c>
      <c r="D50" s="808" t="s">
        <v>2970</v>
      </c>
      <c r="E50" s="809">
        <v>38154</v>
      </c>
      <c r="F50" s="808" t="s">
        <v>2751</v>
      </c>
      <c r="G50" s="808" t="s">
        <v>2763</v>
      </c>
      <c r="H50" s="808" t="s">
        <v>999</v>
      </c>
      <c r="I50" s="808" t="s">
        <v>2971</v>
      </c>
      <c r="J50" s="808">
        <v>8053267962</v>
      </c>
      <c r="K50" s="810" t="s">
        <v>2999</v>
      </c>
      <c r="L50" s="811"/>
      <c r="M50" s="811"/>
      <c r="N50" s="790">
        <v>740</v>
      </c>
      <c r="O50" s="790">
        <v>766</v>
      </c>
      <c r="P50" s="790">
        <v>879</v>
      </c>
      <c r="Q50" s="790">
        <v>529</v>
      </c>
      <c r="R50" s="249" t="s">
        <v>2755</v>
      </c>
      <c r="S50" s="795" t="s">
        <v>2817</v>
      </c>
      <c r="T50" s="795" t="s">
        <v>213</v>
      </c>
      <c r="U50" s="795" t="s">
        <v>213</v>
      </c>
      <c r="V50" s="254" t="s">
        <v>213</v>
      </c>
      <c r="W50" s="803" t="s">
        <v>213</v>
      </c>
    </row>
    <row r="51" spans="1:23" ht="35.1" customHeight="1" x14ac:dyDescent="0.25">
      <c r="A51" s="790">
        <v>49</v>
      </c>
      <c r="B51" s="791" t="s">
        <v>3000</v>
      </c>
      <c r="C51" s="808" t="s">
        <v>3001</v>
      </c>
      <c r="D51" s="808" t="s">
        <v>320</v>
      </c>
      <c r="E51" s="809">
        <v>38961</v>
      </c>
      <c r="F51" s="808" t="s">
        <v>2743</v>
      </c>
      <c r="G51" s="808" t="s">
        <v>2866</v>
      </c>
      <c r="H51" s="808" t="s">
        <v>999</v>
      </c>
      <c r="I51" s="808" t="s">
        <v>3002</v>
      </c>
      <c r="J51" s="808">
        <v>9817585934</v>
      </c>
      <c r="K51" s="810" t="s">
        <v>3003</v>
      </c>
      <c r="L51" s="811"/>
      <c r="M51" s="811"/>
      <c r="N51" s="790">
        <v>524</v>
      </c>
      <c r="O51" s="790">
        <v>569</v>
      </c>
      <c r="P51" s="790">
        <v>658</v>
      </c>
      <c r="Q51" s="790">
        <v>431</v>
      </c>
      <c r="R51" s="249" t="s">
        <v>2755</v>
      </c>
      <c r="S51" s="795" t="s">
        <v>2817</v>
      </c>
      <c r="T51" s="795" t="s">
        <v>213</v>
      </c>
      <c r="U51" s="795" t="s">
        <v>213</v>
      </c>
      <c r="V51" s="254" t="s">
        <v>213</v>
      </c>
      <c r="W51" s="803" t="s">
        <v>213</v>
      </c>
    </row>
    <row r="52" spans="1:23" ht="24.95" customHeight="1" x14ac:dyDescent="0.25">
      <c r="A52" s="813"/>
      <c r="B52" s="814"/>
      <c r="C52" s="815"/>
      <c r="D52" s="815"/>
      <c r="E52" s="815"/>
      <c r="F52" s="815"/>
      <c r="G52" s="815"/>
      <c r="H52" s="814"/>
      <c r="I52" s="815"/>
      <c r="J52" s="814"/>
      <c r="K52" s="815"/>
      <c r="L52" s="815"/>
      <c r="M52" s="815"/>
      <c r="N52" s="815"/>
      <c r="O52" s="815" t="s">
        <v>302</v>
      </c>
      <c r="P52" s="815"/>
      <c r="Q52" s="815"/>
      <c r="R52" s="813"/>
      <c r="S52" s="813"/>
      <c r="T52" s="813"/>
      <c r="U52" s="813"/>
      <c r="V52" s="813"/>
      <c r="W52" s="816"/>
    </row>
    <row r="53" spans="1:23" ht="24.95" customHeight="1" x14ac:dyDescent="0.25">
      <c r="A53" s="813"/>
      <c r="B53" s="814"/>
      <c r="C53" s="815"/>
      <c r="D53" s="815"/>
      <c r="E53" s="815"/>
      <c r="F53" s="815"/>
      <c r="G53" s="815"/>
      <c r="H53" s="814"/>
      <c r="I53" s="815"/>
      <c r="J53" s="814"/>
      <c r="K53" s="815"/>
      <c r="L53" s="815"/>
      <c r="M53" s="815"/>
      <c r="N53" s="815"/>
      <c r="O53" s="815"/>
      <c r="P53" s="815"/>
      <c r="Q53" s="815"/>
      <c r="R53" s="813"/>
      <c r="S53" s="813"/>
      <c r="T53" s="813"/>
      <c r="U53" s="813"/>
      <c r="V53" s="813"/>
      <c r="W53" s="816"/>
    </row>
    <row r="54" spans="1:23" ht="24.95" customHeight="1" x14ac:dyDescent="0.25">
      <c r="B54" s="818"/>
      <c r="H54" s="818"/>
      <c r="J54" s="818"/>
    </row>
    <row r="55" spans="1:23" ht="24.95" customHeight="1" x14ac:dyDescent="0.25">
      <c r="B55" s="818"/>
      <c r="H55" s="818"/>
      <c r="J55" s="818"/>
    </row>
  </sheetData>
  <mergeCells count="1">
    <mergeCell ref="A1:W1"/>
  </mergeCells>
  <pageMargins left="0.75" right="0.53" top="0.38" bottom="0.44" header="0.31496062992125984" footer="0.31496062992125984"/>
  <pageSetup paperSize="5" scale="47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8"/>
  <sheetViews>
    <sheetView topLeftCell="B40" zoomScaleNormal="100" workbookViewId="0">
      <selection activeCell="G63" sqref="G63"/>
    </sheetView>
  </sheetViews>
  <sheetFormatPr defaultRowHeight="15" x14ac:dyDescent="0.25"/>
  <cols>
    <col min="1" max="1" width="3.28515625" customWidth="1"/>
    <col min="2" max="2" width="11.7109375" style="267" customWidth="1"/>
    <col min="4" max="4" width="20.42578125" customWidth="1"/>
    <col min="5" max="5" width="18.28515625" customWidth="1"/>
    <col min="6" max="6" width="20.85546875" customWidth="1"/>
    <col min="7" max="7" width="16.140625" customWidth="1"/>
    <col min="8" max="8" width="14.5703125" customWidth="1"/>
    <col min="9" max="9" width="44.85546875" style="411" customWidth="1"/>
    <col min="10" max="10" width="43.140625" customWidth="1"/>
  </cols>
  <sheetData>
    <row r="1" spans="2:10" x14ac:dyDescent="0.25">
      <c r="C1" s="758" t="s">
        <v>2701</v>
      </c>
      <c r="D1" s="759"/>
      <c r="E1" s="759"/>
      <c r="F1" s="759"/>
      <c r="G1" s="759"/>
      <c r="H1" s="759"/>
      <c r="I1" s="759"/>
      <c r="J1" s="759"/>
    </row>
    <row r="2" spans="2:10" ht="31.5" customHeight="1" x14ac:dyDescent="0.25">
      <c r="C2" s="760"/>
      <c r="D2" s="761"/>
      <c r="E2" s="761"/>
      <c r="F2" s="761"/>
      <c r="G2" s="761"/>
      <c r="H2" s="761"/>
      <c r="I2" s="761"/>
      <c r="J2" s="761"/>
    </row>
    <row r="3" spans="2:10" ht="51" x14ac:dyDescent="0.25">
      <c r="B3" s="252" t="s">
        <v>2579</v>
      </c>
      <c r="C3" s="683" t="s">
        <v>1</v>
      </c>
      <c r="D3" s="333" t="s">
        <v>1420</v>
      </c>
      <c r="E3" s="333" t="s">
        <v>4</v>
      </c>
      <c r="F3" s="333" t="s">
        <v>5</v>
      </c>
      <c r="G3" s="333" t="s">
        <v>7</v>
      </c>
      <c r="H3" s="333" t="s">
        <v>2317</v>
      </c>
      <c r="I3" s="762" t="s">
        <v>2318</v>
      </c>
      <c r="J3" s="334" t="s">
        <v>2702</v>
      </c>
    </row>
    <row r="4" spans="2:10" ht="39.75" customHeight="1" x14ac:dyDescent="0.25">
      <c r="B4" s="763" t="s">
        <v>2703</v>
      </c>
      <c r="C4" s="379">
        <v>1</v>
      </c>
      <c r="D4" s="764" t="s">
        <v>2625</v>
      </c>
      <c r="E4" s="289" t="s">
        <v>2626</v>
      </c>
      <c r="F4" s="289" t="s">
        <v>2627</v>
      </c>
      <c r="G4" s="70">
        <v>9350331168</v>
      </c>
      <c r="H4" s="765" t="s">
        <v>1713</v>
      </c>
      <c r="I4" s="574" t="s">
        <v>2704</v>
      </c>
      <c r="J4" s="386"/>
    </row>
    <row r="5" spans="2:10" ht="36.75" customHeight="1" x14ac:dyDescent="0.25">
      <c r="B5" s="766"/>
      <c r="C5" s="379">
        <v>2</v>
      </c>
      <c r="D5" s="764" t="s">
        <v>2599</v>
      </c>
      <c r="E5" s="289" t="s">
        <v>2600</v>
      </c>
      <c r="F5" s="289" t="s">
        <v>2601</v>
      </c>
      <c r="G5" s="70">
        <v>9816525340</v>
      </c>
      <c r="H5" s="765" t="s">
        <v>1328</v>
      </c>
      <c r="I5" s="386"/>
      <c r="J5" s="567" t="s">
        <v>2705</v>
      </c>
    </row>
    <row r="6" spans="2:10" ht="34.5" customHeight="1" x14ac:dyDescent="0.25">
      <c r="B6" s="766"/>
      <c r="C6" s="379">
        <v>3</v>
      </c>
      <c r="D6" s="764" t="s">
        <v>2641</v>
      </c>
      <c r="E6" s="289" t="s">
        <v>2642</v>
      </c>
      <c r="F6" s="289" t="s">
        <v>2643</v>
      </c>
      <c r="G6" s="70">
        <v>8235590621</v>
      </c>
      <c r="H6" s="765" t="s">
        <v>1328</v>
      </c>
      <c r="I6" s="386"/>
      <c r="J6" s="567" t="s">
        <v>2706</v>
      </c>
    </row>
    <row r="7" spans="2:10" ht="34.5" customHeight="1" x14ac:dyDescent="0.25">
      <c r="B7" s="766"/>
      <c r="C7" s="379">
        <v>4</v>
      </c>
      <c r="D7" s="764" t="s">
        <v>2602</v>
      </c>
      <c r="E7" s="289" t="s">
        <v>455</v>
      </c>
      <c r="F7" s="289" t="s">
        <v>2603</v>
      </c>
      <c r="G7" s="70">
        <v>8278830129</v>
      </c>
      <c r="H7" s="765" t="s">
        <v>1328</v>
      </c>
      <c r="I7" s="386"/>
      <c r="J7" s="567" t="s">
        <v>2706</v>
      </c>
    </row>
    <row r="8" spans="2:10" ht="32.25" customHeight="1" x14ac:dyDescent="0.25">
      <c r="B8" s="766"/>
      <c r="C8" s="379">
        <v>5</v>
      </c>
      <c r="D8" s="764" t="s">
        <v>2604</v>
      </c>
      <c r="E8" s="289" t="s">
        <v>1825</v>
      </c>
      <c r="F8" s="289" t="s">
        <v>1744</v>
      </c>
      <c r="G8" s="70">
        <v>9896183221</v>
      </c>
      <c r="H8" s="386"/>
      <c r="I8" s="386"/>
      <c r="J8" s="567" t="s">
        <v>2706</v>
      </c>
    </row>
    <row r="9" spans="2:10" ht="32.25" customHeight="1" x14ac:dyDescent="0.25">
      <c r="B9" s="766"/>
      <c r="C9" s="379">
        <v>6</v>
      </c>
      <c r="D9" s="764" t="s">
        <v>2595</v>
      </c>
      <c r="E9" s="289" t="s">
        <v>2596</v>
      </c>
      <c r="F9" s="289" t="s">
        <v>2597</v>
      </c>
      <c r="G9" s="70">
        <v>7206127411</v>
      </c>
      <c r="H9" s="765" t="s">
        <v>1328</v>
      </c>
      <c r="I9" s="574" t="s">
        <v>2704</v>
      </c>
      <c r="J9" s="386"/>
    </row>
    <row r="10" spans="2:10" ht="33.75" customHeight="1" x14ac:dyDescent="0.25">
      <c r="B10" s="766"/>
      <c r="C10" s="379">
        <v>7</v>
      </c>
      <c r="D10" s="764" t="s">
        <v>2612</v>
      </c>
      <c r="E10" s="289" t="s">
        <v>2613</v>
      </c>
      <c r="F10" s="289" t="s">
        <v>2614</v>
      </c>
      <c r="G10" s="70">
        <v>9805148570</v>
      </c>
      <c r="H10" s="765" t="s">
        <v>1328</v>
      </c>
      <c r="I10" s="386"/>
      <c r="J10" s="574" t="s">
        <v>2705</v>
      </c>
    </row>
    <row r="11" spans="2:10" ht="33.75" customHeight="1" x14ac:dyDescent="0.25">
      <c r="B11" s="766"/>
      <c r="C11" s="379">
        <v>8</v>
      </c>
      <c r="D11" s="764" t="s">
        <v>2606</v>
      </c>
      <c r="E11" s="289" t="s">
        <v>2607</v>
      </c>
      <c r="F11" s="289" t="s">
        <v>2608</v>
      </c>
      <c r="G11" s="70">
        <v>7591091103</v>
      </c>
      <c r="H11" s="765" t="s">
        <v>1328</v>
      </c>
      <c r="I11" s="574" t="s">
        <v>2704</v>
      </c>
      <c r="J11" s="386"/>
    </row>
    <row r="12" spans="2:10" ht="35.25" customHeight="1" x14ac:dyDescent="0.25">
      <c r="B12" s="766"/>
      <c r="C12" s="379">
        <v>9</v>
      </c>
      <c r="D12" s="764" t="s">
        <v>2623</v>
      </c>
      <c r="E12" s="289" t="s">
        <v>2624</v>
      </c>
      <c r="F12" s="289" t="s">
        <v>2608</v>
      </c>
      <c r="G12" s="70">
        <v>7807636259</v>
      </c>
      <c r="H12" s="765" t="s">
        <v>1328</v>
      </c>
      <c r="I12" s="574" t="s">
        <v>2704</v>
      </c>
      <c r="J12" s="386"/>
    </row>
    <row r="13" spans="2:10" ht="39" customHeight="1" x14ac:dyDescent="0.25">
      <c r="B13" s="766"/>
      <c r="C13" s="379">
        <v>10</v>
      </c>
      <c r="D13" s="764" t="s">
        <v>2638</v>
      </c>
      <c r="E13" s="289" t="s">
        <v>2639</v>
      </c>
      <c r="F13" s="289" t="s">
        <v>2640</v>
      </c>
      <c r="G13" s="70">
        <v>7080992500</v>
      </c>
      <c r="H13" s="765" t="s">
        <v>1328</v>
      </c>
      <c r="I13" s="574" t="s">
        <v>2704</v>
      </c>
      <c r="J13" s="386"/>
    </row>
    <row r="14" spans="2:10" ht="34.5" customHeight="1" x14ac:dyDescent="0.25">
      <c r="B14" s="766"/>
      <c r="C14" s="379">
        <v>11</v>
      </c>
      <c r="D14" s="764" t="s">
        <v>2618</v>
      </c>
      <c r="E14" s="289" t="s">
        <v>2619</v>
      </c>
      <c r="F14" s="289" t="s">
        <v>178</v>
      </c>
      <c r="G14" s="70">
        <v>8607741163</v>
      </c>
      <c r="H14" s="386"/>
      <c r="I14" s="386"/>
      <c r="J14" s="567" t="s">
        <v>2704</v>
      </c>
    </row>
    <row r="15" spans="2:10" ht="32.25" customHeight="1" x14ac:dyDescent="0.25">
      <c r="B15" s="767"/>
      <c r="C15" s="379">
        <v>12</v>
      </c>
      <c r="D15" s="764" t="s">
        <v>2650</v>
      </c>
      <c r="E15" s="289" t="s">
        <v>1535</v>
      </c>
      <c r="F15" s="289" t="s">
        <v>819</v>
      </c>
      <c r="G15" s="70">
        <v>9805809685</v>
      </c>
      <c r="H15" s="386"/>
      <c r="I15" s="574" t="s">
        <v>2704</v>
      </c>
      <c r="J15" s="386"/>
    </row>
    <row r="16" spans="2:10" ht="42" customHeight="1" x14ac:dyDescent="0.25">
      <c r="B16" s="768" t="s">
        <v>2707</v>
      </c>
      <c r="C16" s="379">
        <v>13</v>
      </c>
      <c r="D16" s="769">
        <v>202500800003</v>
      </c>
      <c r="E16" s="770" t="s">
        <v>2513</v>
      </c>
      <c r="F16" s="770" t="s">
        <v>141</v>
      </c>
      <c r="G16" s="653">
        <v>8295383691</v>
      </c>
      <c r="H16" s="651" t="s">
        <v>1328</v>
      </c>
      <c r="I16" s="360" t="s">
        <v>2514</v>
      </c>
      <c r="J16" s="252"/>
    </row>
    <row r="17" spans="2:10" ht="38.25" customHeight="1" x14ac:dyDescent="0.25">
      <c r="B17" s="767"/>
      <c r="C17" s="379">
        <v>14</v>
      </c>
      <c r="D17" s="769">
        <v>202500800005</v>
      </c>
      <c r="E17" s="770" t="s">
        <v>966</v>
      </c>
      <c r="F17" s="770" t="s">
        <v>2515</v>
      </c>
      <c r="G17" s="770">
        <v>9816414161</v>
      </c>
      <c r="H17" s="651" t="s">
        <v>1328</v>
      </c>
      <c r="I17" s="360" t="s">
        <v>2514</v>
      </c>
      <c r="J17" s="252" t="s">
        <v>2354</v>
      </c>
    </row>
    <row r="18" spans="2:10" ht="35.25" customHeight="1" x14ac:dyDescent="0.25">
      <c r="B18" s="771"/>
      <c r="C18" s="379">
        <v>15</v>
      </c>
      <c r="D18" s="769">
        <v>202500800056</v>
      </c>
      <c r="E18" s="770" t="s">
        <v>2708</v>
      </c>
      <c r="F18" s="770"/>
      <c r="G18" s="770">
        <v>7807097342</v>
      </c>
      <c r="H18" s="651" t="s">
        <v>1328</v>
      </c>
      <c r="I18" s="360" t="s">
        <v>2514</v>
      </c>
      <c r="J18" s="252" t="s">
        <v>2354</v>
      </c>
    </row>
    <row r="19" spans="2:10" ht="34.5" customHeight="1" x14ac:dyDescent="0.25">
      <c r="B19" s="771"/>
      <c r="C19" s="379">
        <v>16</v>
      </c>
      <c r="D19" s="769">
        <v>202500800041</v>
      </c>
      <c r="E19" s="770" t="s">
        <v>2709</v>
      </c>
      <c r="F19" s="770"/>
      <c r="G19" s="770">
        <v>7082853568</v>
      </c>
      <c r="H19" s="651" t="s">
        <v>1328</v>
      </c>
      <c r="I19" s="360" t="s">
        <v>2514</v>
      </c>
      <c r="J19" s="252" t="s">
        <v>2354</v>
      </c>
    </row>
    <row r="20" spans="2:10" ht="34.5" customHeight="1" x14ac:dyDescent="0.25">
      <c r="B20" s="771"/>
      <c r="C20" s="379">
        <v>17</v>
      </c>
      <c r="D20" s="769">
        <v>202500800043</v>
      </c>
      <c r="E20" s="770" t="s">
        <v>2710</v>
      </c>
      <c r="F20" s="770"/>
      <c r="G20" s="770">
        <v>9518229373</v>
      </c>
      <c r="H20" s="651" t="s">
        <v>1328</v>
      </c>
      <c r="I20" s="360" t="s">
        <v>2514</v>
      </c>
      <c r="J20" s="252" t="s">
        <v>2354</v>
      </c>
    </row>
    <row r="21" spans="2:10" ht="42.75" customHeight="1" x14ac:dyDescent="0.25">
      <c r="B21" s="768" t="s">
        <v>2711</v>
      </c>
      <c r="C21" s="379">
        <v>18</v>
      </c>
      <c r="D21" s="619">
        <v>202500900003</v>
      </c>
      <c r="E21" s="106" t="s">
        <v>710</v>
      </c>
      <c r="F21" s="106" t="s">
        <v>2420</v>
      </c>
      <c r="G21" s="106">
        <v>9896085977</v>
      </c>
      <c r="H21" s="382" t="s">
        <v>1328</v>
      </c>
      <c r="I21" s="772" t="s">
        <v>2421</v>
      </c>
      <c r="J21" s="252"/>
    </row>
    <row r="22" spans="2:10" ht="42" customHeight="1" x14ac:dyDescent="0.25">
      <c r="B22" s="773"/>
      <c r="C22" s="379">
        <v>19</v>
      </c>
      <c r="D22" s="619">
        <v>202500900008</v>
      </c>
      <c r="E22" s="106" t="s">
        <v>2425</v>
      </c>
      <c r="F22" s="106" t="s">
        <v>2426</v>
      </c>
      <c r="G22" s="106">
        <v>8570839483</v>
      </c>
      <c r="H22" s="382" t="s">
        <v>1328</v>
      </c>
      <c r="I22" s="774" t="s">
        <v>2427</v>
      </c>
      <c r="J22" s="252"/>
    </row>
    <row r="23" spans="2:10" ht="36" customHeight="1" x14ac:dyDescent="0.25">
      <c r="B23" s="773"/>
      <c r="C23" s="379">
        <v>20</v>
      </c>
      <c r="D23" s="619">
        <v>202500900016</v>
      </c>
      <c r="E23" s="106" t="s">
        <v>2431</v>
      </c>
      <c r="F23" s="106" t="s">
        <v>2432</v>
      </c>
      <c r="G23" s="106">
        <v>9729470238</v>
      </c>
      <c r="H23" s="382" t="s">
        <v>1328</v>
      </c>
      <c r="I23" s="774" t="s">
        <v>2433</v>
      </c>
      <c r="J23" s="252"/>
    </row>
    <row r="24" spans="2:10" ht="33" customHeight="1" x14ac:dyDescent="0.25">
      <c r="B24" s="773"/>
      <c r="C24" s="379">
        <v>21</v>
      </c>
      <c r="D24" s="619">
        <v>202500900017</v>
      </c>
      <c r="E24" s="106" t="s">
        <v>2434</v>
      </c>
      <c r="F24" s="106" t="s">
        <v>2435</v>
      </c>
      <c r="G24" s="106">
        <v>8219515395</v>
      </c>
      <c r="H24" s="382" t="s">
        <v>1328</v>
      </c>
      <c r="I24" s="774" t="s">
        <v>2436</v>
      </c>
      <c r="J24" s="252"/>
    </row>
    <row r="25" spans="2:10" ht="36" customHeight="1" x14ac:dyDescent="0.25">
      <c r="B25" s="773"/>
      <c r="C25" s="379">
        <v>22</v>
      </c>
      <c r="D25" s="619">
        <v>202500900023</v>
      </c>
      <c r="E25" s="106" t="s">
        <v>2241</v>
      </c>
      <c r="F25" s="106" t="s">
        <v>231</v>
      </c>
      <c r="G25" s="106">
        <v>8397002176</v>
      </c>
      <c r="H25" s="382" t="s">
        <v>1328</v>
      </c>
      <c r="I25" s="774" t="s">
        <v>2436</v>
      </c>
      <c r="J25" s="252"/>
    </row>
    <row r="26" spans="2:10" ht="39.75" customHeight="1" x14ac:dyDescent="0.25">
      <c r="B26" s="773"/>
      <c r="C26" s="379">
        <v>23</v>
      </c>
      <c r="D26" s="619">
        <v>202500900045</v>
      </c>
      <c r="E26" s="106" t="s">
        <v>2453</v>
      </c>
      <c r="F26" s="106" t="s">
        <v>2454</v>
      </c>
      <c r="G26" s="106">
        <v>8219004387</v>
      </c>
      <c r="H26" s="382" t="s">
        <v>1328</v>
      </c>
      <c r="I26" s="774" t="s">
        <v>2436</v>
      </c>
      <c r="J26" s="252"/>
    </row>
    <row r="27" spans="2:10" ht="38.25" customHeight="1" x14ac:dyDescent="0.25">
      <c r="B27" s="773"/>
      <c r="C27" s="379">
        <v>24</v>
      </c>
      <c r="D27" s="619">
        <v>202500900047</v>
      </c>
      <c r="E27" s="106" t="s">
        <v>2455</v>
      </c>
      <c r="F27" s="106" t="s">
        <v>2456</v>
      </c>
      <c r="G27" s="106">
        <v>9466584021</v>
      </c>
      <c r="H27" s="382" t="s">
        <v>1328</v>
      </c>
      <c r="I27" s="774" t="s">
        <v>2436</v>
      </c>
      <c r="J27" s="252" t="s">
        <v>2354</v>
      </c>
    </row>
    <row r="28" spans="2:10" ht="40.5" customHeight="1" x14ac:dyDescent="0.25">
      <c r="B28" s="773"/>
      <c r="C28" s="379">
        <v>25</v>
      </c>
      <c r="D28" s="619">
        <v>202500900051</v>
      </c>
      <c r="E28" s="106" t="s">
        <v>2458</v>
      </c>
      <c r="F28" s="631" t="s">
        <v>2459</v>
      </c>
      <c r="G28" s="70">
        <v>8295452773</v>
      </c>
      <c r="H28" s="382" t="s">
        <v>1328</v>
      </c>
      <c r="I28" s="774" t="s">
        <v>2436</v>
      </c>
      <c r="J28" s="252"/>
    </row>
    <row r="29" spans="2:10" ht="31.5" customHeight="1" x14ac:dyDescent="0.25">
      <c r="B29" s="773"/>
      <c r="C29" s="379">
        <v>26</v>
      </c>
      <c r="D29" s="619">
        <v>202500900058</v>
      </c>
      <c r="E29" s="106" t="s">
        <v>2467</v>
      </c>
      <c r="F29" s="106" t="s">
        <v>2468</v>
      </c>
      <c r="G29" s="106">
        <v>8278798701</v>
      </c>
      <c r="H29" s="382" t="s">
        <v>1328</v>
      </c>
      <c r="I29" s="774" t="s">
        <v>2712</v>
      </c>
      <c r="J29" s="252" t="s">
        <v>2354</v>
      </c>
    </row>
    <row r="30" spans="2:10" ht="38.25" customHeight="1" x14ac:dyDescent="0.25">
      <c r="B30" s="773"/>
      <c r="C30" s="379">
        <v>27</v>
      </c>
      <c r="D30" s="633">
        <v>202500921003</v>
      </c>
      <c r="E30" s="289" t="s">
        <v>2471</v>
      </c>
      <c r="F30" s="289" t="s">
        <v>2472</v>
      </c>
      <c r="G30" s="289">
        <v>9792481242</v>
      </c>
      <c r="H30" s="252"/>
      <c r="I30" s="252"/>
      <c r="J30" s="775" t="s">
        <v>2427</v>
      </c>
    </row>
    <row r="31" spans="2:10" ht="36.75" customHeight="1" x14ac:dyDescent="0.25">
      <c r="B31" s="773"/>
      <c r="C31" s="379">
        <v>28</v>
      </c>
      <c r="D31" s="633">
        <v>202500921007</v>
      </c>
      <c r="E31" s="289" t="s">
        <v>2479</v>
      </c>
      <c r="F31" s="289" t="s">
        <v>2480</v>
      </c>
      <c r="G31" s="289">
        <v>6201799580</v>
      </c>
      <c r="H31" s="252"/>
      <c r="I31" s="252"/>
      <c r="J31" s="383" t="s">
        <v>2433</v>
      </c>
    </row>
    <row r="32" spans="2:10" ht="39" customHeight="1" x14ac:dyDescent="0.25">
      <c r="B32" s="773"/>
      <c r="C32" s="379">
        <v>29</v>
      </c>
      <c r="D32" s="633">
        <v>202500921010</v>
      </c>
      <c r="E32" s="289" t="s">
        <v>2485</v>
      </c>
      <c r="F32" s="289" t="s">
        <v>2486</v>
      </c>
      <c r="G32" s="289">
        <v>8294924480</v>
      </c>
      <c r="H32" s="252"/>
      <c r="I32" s="252"/>
      <c r="J32" s="383" t="s">
        <v>2433</v>
      </c>
    </row>
    <row r="33" spans="2:10" ht="40.5" customHeight="1" x14ac:dyDescent="0.25">
      <c r="B33" s="773"/>
      <c r="C33" s="379">
        <v>30</v>
      </c>
      <c r="D33" s="636">
        <v>202500921011</v>
      </c>
      <c r="E33" s="289" t="s">
        <v>2487</v>
      </c>
      <c r="F33" s="289" t="s">
        <v>2488</v>
      </c>
      <c r="G33" s="289">
        <v>7015112958</v>
      </c>
      <c r="H33" s="382" t="s">
        <v>1328</v>
      </c>
      <c r="I33" s="360" t="s">
        <v>2433</v>
      </c>
      <c r="J33" s="252"/>
    </row>
    <row r="34" spans="2:10" ht="36" customHeight="1" x14ac:dyDescent="0.25">
      <c r="B34" s="773"/>
      <c r="C34" s="379">
        <v>31</v>
      </c>
      <c r="D34" s="636">
        <v>202500921013</v>
      </c>
      <c r="E34" s="289" t="s">
        <v>2489</v>
      </c>
      <c r="F34" s="289" t="s">
        <v>2490</v>
      </c>
      <c r="G34" s="289">
        <v>9305227217</v>
      </c>
      <c r="H34" s="382" t="s">
        <v>1328</v>
      </c>
      <c r="I34" s="360" t="s">
        <v>2433</v>
      </c>
      <c r="J34" s="252"/>
    </row>
    <row r="35" spans="2:10" ht="45" customHeight="1" x14ac:dyDescent="0.25">
      <c r="B35" s="773"/>
      <c r="C35" s="379">
        <v>32</v>
      </c>
      <c r="D35" s="636">
        <v>202500921014</v>
      </c>
      <c r="E35" s="289" t="s">
        <v>2491</v>
      </c>
      <c r="F35" s="289" t="s">
        <v>2492</v>
      </c>
      <c r="G35" s="289">
        <v>9729632605</v>
      </c>
      <c r="H35" s="382" t="s">
        <v>1328</v>
      </c>
      <c r="I35" s="360" t="s">
        <v>2433</v>
      </c>
      <c r="J35" s="252"/>
    </row>
    <row r="36" spans="2:10" ht="32.25" customHeight="1" x14ac:dyDescent="0.25">
      <c r="B36" s="776"/>
      <c r="C36" s="379">
        <v>33</v>
      </c>
      <c r="D36" s="636">
        <v>202500921006</v>
      </c>
      <c r="E36" s="289" t="s">
        <v>2713</v>
      </c>
      <c r="F36" s="289"/>
      <c r="G36" s="289">
        <v>8570097473</v>
      </c>
      <c r="H36" s="382" t="s">
        <v>1328</v>
      </c>
      <c r="I36" s="777"/>
      <c r="J36" s="352" t="s">
        <v>2354</v>
      </c>
    </row>
    <row r="37" spans="2:10" ht="35.25" customHeight="1" x14ac:dyDescent="0.25">
      <c r="B37" s="768" t="s">
        <v>2714</v>
      </c>
      <c r="C37" s="379">
        <v>34</v>
      </c>
      <c r="D37" s="588" t="s">
        <v>2323</v>
      </c>
      <c r="E37" s="589" t="s">
        <v>2324</v>
      </c>
      <c r="F37" s="589" t="s">
        <v>1825</v>
      </c>
      <c r="G37" s="16">
        <v>8383070494</v>
      </c>
      <c r="H37" s="530" t="s">
        <v>1713</v>
      </c>
      <c r="I37" s="531" t="s">
        <v>2715</v>
      </c>
      <c r="J37" s="18"/>
    </row>
    <row r="38" spans="2:10" ht="34.5" customHeight="1" x14ac:dyDescent="0.25">
      <c r="B38" s="773"/>
      <c r="C38" s="379">
        <v>35</v>
      </c>
      <c r="D38" s="590" t="s">
        <v>2326</v>
      </c>
      <c r="E38" s="589" t="s">
        <v>2327</v>
      </c>
      <c r="F38" s="589" t="s">
        <v>2328</v>
      </c>
      <c r="G38" s="16">
        <v>8307859759</v>
      </c>
      <c r="H38" s="530" t="s">
        <v>1713</v>
      </c>
      <c r="I38" s="531" t="s">
        <v>2715</v>
      </c>
      <c r="J38" s="18"/>
    </row>
    <row r="39" spans="2:10" ht="36" customHeight="1" x14ac:dyDescent="0.25">
      <c r="B39" s="773"/>
      <c r="C39" s="379">
        <v>36</v>
      </c>
      <c r="D39" s="588" t="s">
        <v>2332</v>
      </c>
      <c r="E39" s="589" t="s">
        <v>2333</v>
      </c>
      <c r="F39" s="589" t="s">
        <v>2334</v>
      </c>
      <c r="G39" s="16">
        <v>9015232665</v>
      </c>
      <c r="H39" s="530" t="s">
        <v>1713</v>
      </c>
      <c r="I39" s="531" t="s">
        <v>2715</v>
      </c>
      <c r="J39" s="18"/>
    </row>
    <row r="40" spans="2:10" ht="37.5" customHeight="1" x14ac:dyDescent="0.25">
      <c r="B40" s="773"/>
      <c r="C40" s="379">
        <v>37</v>
      </c>
      <c r="D40" s="588" t="s">
        <v>2344</v>
      </c>
      <c r="E40" s="589" t="s">
        <v>2345</v>
      </c>
      <c r="F40" s="589" t="s">
        <v>2346</v>
      </c>
      <c r="G40" s="16">
        <v>9580823992</v>
      </c>
      <c r="H40" s="530" t="s">
        <v>1713</v>
      </c>
      <c r="I40" s="531" t="s">
        <v>2715</v>
      </c>
      <c r="J40" s="18"/>
    </row>
    <row r="41" spans="2:10" ht="32.25" customHeight="1" x14ac:dyDescent="0.25">
      <c r="B41" s="773"/>
      <c r="C41" s="379">
        <v>38</v>
      </c>
      <c r="D41" s="588" t="s">
        <v>2352</v>
      </c>
      <c r="E41" s="589" t="s">
        <v>2353</v>
      </c>
      <c r="F41" s="589" t="s">
        <v>1744</v>
      </c>
      <c r="G41" s="16">
        <v>8708037562</v>
      </c>
      <c r="H41" s="530" t="s">
        <v>1713</v>
      </c>
      <c r="I41" s="531" t="s">
        <v>2715</v>
      </c>
      <c r="J41" s="115" t="s">
        <v>2354</v>
      </c>
    </row>
    <row r="42" spans="2:10" ht="37.5" customHeight="1" x14ac:dyDescent="0.25">
      <c r="B42" s="773"/>
      <c r="C42" s="379">
        <v>39</v>
      </c>
      <c r="D42" s="588" t="s">
        <v>2366</v>
      </c>
      <c r="E42" s="589" t="s">
        <v>2367</v>
      </c>
      <c r="F42" s="589" t="s">
        <v>2368</v>
      </c>
      <c r="G42" s="16">
        <v>6299727340</v>
      </c>
      <c r="H42" s="530" t="s">
        <v>1713</v>
      </c>
      <c r="I42" s="531" t="s">
        <v>2715</v>
      </c>
      <c r="J42" s="18"/>
    </row>
    <row r="43" spans="2:10" ht="36" customHeight="1" x14ac:dyDescent="0.25">
      <c r="B43" s="773"/>
      <c r="C43" s="379">
        <v>40</v>
      </c>
      <c r="D43" s="588" t="s">
        <v>2375</v>
      </c>
      <c r="E43" s="589" t="s">
        <v>2376</v>
      </c>
      <c r="F43" s="589" t="s">
        <v>2377</v>
      </c>
      <c r="G43" s="16">
        <v>8708418901</v>
      </c>
      <c r="H43" s="530" t="s">
        <v>1713</v>
      </c>
      <c r="I43" s="531" t="s">
        <v>2715</v>
      </c>
      <c r="J43" s="18"/>
    </row>
    <row r="44" spans="2:10" ht="33.75" customHeight="1" x14ac:dyDescent="0.25">
      <c r="B44" s="773"/>
      <c r="C44" s="379">
        <v>41</v>
      </c>
      <c r="D44" s="588" t="s">
        <v>2396</v>
      </c>
      <c r="E44" s="589" t="s">
        <v>987</v>
      </c>
      <c r="F44" s="589" t="s">
        <v>2244</v>
      </c>
      <c r="G44" s="16">
        <v>7206386836</v>
      </c>
      <c r="H44" s="530" t="s">
        <v>1713</v>
      </c>
      <c r="I44" s="531" t="s">
        <v>2715</v>
      </c>
      <c r="J44" s="115" t="s">
        <v>2354</v>
      </c>
    </row>
    <row r="45" spans="2:10" ht="32.25" customHeight="1" x14ac:dyDescent="0.25">
      <c r="B45" s="773"/>
      <c r="C45" s="379">
        <v>42</v>
      </c>
      <c r="D45" s="588" t="s">
        <v>2397</v>
      </c>
      <c r="E45" s="589" t="s">
        <v>2398</v>
      </c>
      <c r="F45" s="589" t="s">
        <v>2399</v>
      </c>
      <c r="G45" s="16">
        <v>6307691420</v>
      </c>
      <c r="H45" s="530" t="s">
        <v>1713</v>
      </c>
      <c r="I45" s="531" t="s">
        <v>2715</v>
      </c>
      <c r="J45" s="18"/>
    </row>
    <row r="46" spans="2:10" ht="33" customHeight="1" x14ac:dyDescent="0.25">
      <c r="B46" s="773"/>
      <c r="C46" s="379">
        <v>43</v>
      </c>
      <c r="D46" s="589" t="s">
        <v>2407</v>
      </c>
      <c r="E46" s="589" t="s">
        <v>2408</v>
      </c>
      <c r="F46" s="589" t="s">
        <v>2409</v>
      </c>
      <c r="G46" s="16">
        <v>9661005653</v>
      </c>
      <c r="H46" s="530" t="s">
        <v>1713</v>
      </c>
      <c r="I46" s="531" t="s">
        <v>2715</v>
      </c>
      <c r="J46" s="18"/>
    </row>
    <row r="47" spans="2:10" ht="27.75" customHeight="1" x14ac:dyDescent="0.25">
      <c r="B47" s="778"/>
      <c r="C47" s="379">
        <v>44</v>
      </c>
      <c r="D47" s="590" t="s">
        <v>2378</v>
      </c>
      <c r="E47" s="589" t="s">
        <v>2158</v>
      </c>
      <c r="F47" s="589"/>
      <c r="G47" s="16">
        <v>8168653824</v>
      </c>
      <c r="H47" s="530" t="s">
        <v>1713</v>
      </c>
      <c r="I47" s="779"/>
      <c r="J47" s="252" t="s">
        <v>2354</v>
      </c>
    </row>
    <row r="48" spans="2:10" ht="27" customHeight="1" x14ac:dyDescent="0.25">
      <c r="B48" s="778"/>
      <c r="C48" s="379">
        <v>45</v>
      </c>
      <c r="D48" s="780" t="s">
        <v>2716</v>
      </c>
      <c r="E48" s="589" t="s">
        <v>2717</v>
      </c>
      <c r="F48" s="589"/>
      <c r="G48" s="16">
        <v>7740053259</v>
      </c>
      <c r="H48" s="530"/>
      <c r="I48" s="779"/>
      <c r="J48" s="252" t="s">
        <v>2354</v>
      </c>
    </row>
  </sheetData>
  <mergeCells count="5">
    <mergeCell ref="C1:J2"/>
    <mergeCell ref="B4:B15"/>
    <mergeCell ref="B16:B17"/>
    <mergeCell ref="B21:B35"/>
    <mergeCell ref="B37:B46"/>
  </mergeCells>
  <pageMargins left="0.48" right="0.70866141732283472" top="0.32" bottom="0.26" header="0.31496062992125984" footer="0.31496062992125984"/>
  <pageSetup paperSize="9" scale="64" orientation="landscape" r:id="rId1"/>
  <rowBreaks count="1" manualBreakCount="1">
    <brk id="2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6"/>
  <sheetViews>
    <sheetView topLeftCell="D1" zoomScaleNormal="100" workbookViewId="0">
      <selection activeCell="H11" sqref="H11"/>
    </sheetView>
  </sheetViews>
  <sheetFormatPr defaultRowHeight="15" x14ac:dyDescent="0.25"/>
  <cols>
    <col min="1" max="1" width="4.5703125" customWidth="1"/>
    <col min="2" max="2" width="11.42578125" customWidth="1"/>
    <col min="3" max="3" width="13.7109375" customWidth="1"/>
    <col min="4" max="4" width="15.85546875" bestFit="1" customWidth="1"/>
    <col min="5" max="5" width="22.140625" customWidth="1"/>
    <col min="6" max="6" width="10.28515625" customWidth="1"/>
    <col min="7" max="7" width="12.140625" customWidth="1"/>
    <col min="9" max="9" width="7.28515625" customWidth="1"/>
    <col min="10" max="10" width="15.28515625" customWidth="1"/>
    <col min="11" max="11" width="21.140625" customWidth="1"/>
    <col min="12" max="12" width="24.42578125" customWidth="1"/>
    <col min="13" max="13" width="5.42578125" customWidth="1"/>
    <col min="14" max="14" width="7.28515625" customWidth="1"/>
    <col min="15" max="15" width="19.85546875" customWidth="1"/>
    <col min="16" max="16" width="20.85546875" customWidth="1"/>
    <col min="17" max="17" width="22.140625" customWidth="1"/>
    <col min="18" max="18" width="13.140625" customWidth="1"/>
    <col min="19" max="19" width="12.5703125" customWidth="1"/>
    <col min="20" max="20" width="4.42578125" customWidth="1"/>
    <col min="21" max="21" width="10" customWidth="1"/>
    <col min="22" max="22" width="17.28515625" customWidth="1"/>
    <col min="23" max="23" width="19.42578125" customWidth="1"/>
    <col min="24" max="24" width="17.7109375" customWidth="1"/>
    <col min="25" max="25" width="17.85546875" style="53" customWidth="1"/>
    <col min="27" max="27" width="16.140625" customWidth="1"/>
    <col min="28" max="29" width="13.5703125" customWidth="1"/>
    <col min="30" max="31" width="5.85546875" customWidth="1"/>
    <col min="32" max="32" width="6.42578125" customWidth="1"/>
    <col min="33" max="33" width="6.42578125" bestFit="1" customWidth="1"/>
    <col min="35" max="35" width="9" customWidth="1"/>
    <col min="36" max="36" width="9.140625" hidden="1" customWidth="1"/>
    <col min="37" max="37" width="9.140625" customWidth="1"/>
    <col min="38" max="38" width="5.42578125" customWidth="1"/>
    <col min="39" max="39" width="17" customWidth="1"/>
    <col min="40" max="40" width="17.28515625" customWidth="1"/>
    <col min="41" max="41" width="22.28515625" customWidth="1"/>
    <col min="43" max="43" width="3.5703125" customWidth="1"/>
    <col min="44" max="44" width="12" customWidth="1"/>
    <col min="45" max="45" width="18" customWidth="1"/>
    <col min="46" max="46" width="18.42578125" customWidth="1"/>
    <col min="47" max="47" width="20.42578125" customWidth="1"/>
    <col min="48" max="48" width="10.85546875" customWidth="1"/>
    <col min="49" max="49" width="8.85546875" customWidth="1"/>
    <col min="50" max="50" width="16.5703125" customWidth="1"/>
    <col min="51" max="51" width="19.28515625" customWidth="1"/>
    <col min="52" max="52" width="16.7109375" customWidth="1"/>
  </cols>
  <sheetData>
    <row r="1" spans="1:52" ht="50.25" customHeight="1" x14ac:dyDescent="0.25">
      <c r="A1" s="671" t="s">
        <v>2571</v>
      </c>
      <c r="B1" s="672"/>
      <c r="C1" s="672"/>
      <c r="D1" s="672"/>
      <c r="E1" s="672"/>
      <c r="F1" s="672"/>
      <c r="G1" s="672"/>
      <c r="I1" s="673" t="s">
        <v>2572</v>
      </c>
      <c r="J1" s="674"/>
      <c r="K1" s="674"/>
      <c r="L1" s="674"/>
      <c r="N1" s="671" t="s">
        <v>2573</v>
      </c>
      <c r="O1" s="671"/>
      <c r="P1" s="671"/>
      <c r="Q1" s="671"/>
      <c r="R1" s="671"/>
      <c r="S1" s="671"/>
      <c r="T1" s="675"/>
      <c r="U1" s="676" t="s">
        <v>2574</v>
      </c>
      <c r="V1" s="677"/>
      <c r="W1" s="677"/>
      <c r="X1" s="677"/>
      <c r="Y1" s="677"/>
      <c r="Z1" s="676" t="s">
        <v>2575</v>
      </c>
      <c r="AA1" s="676"/>
      <c r="AB1" s="676"/>
      <c r="AC1" s="676"/>
      <c r="AD1" s="676"/>
      <c r="AE1" s="676"/>
      <c r="AF1" s="676"/>
      <c r="AG1" s="676"/>
      <c r="AL1" s="676" t="s">
        <v>2576</v>
      </c>
      <c r="AM1" s="676"/>
      <c r="AN1" s="676"/>
      <c r="AO1" s="676"/>
      <c r="AP1" s="678"/>
      <c r="AQ1" s="678"/>
      <c r="AR1" s="679" t="s">
        <v>2577</v>
      </c>
      <c r="AS1" s="680"/>
      <c r="AT1" s="680"/>
      <c r="AU1" s="680"/>
      <c r="AW1" s="679" t="s">
        <v>2578</v>
      </c>
      <c r="AX1" s="679"/>
      <c r="AY1" s="679"/>
      <c r="AZ1" s="679"/>
    </row>
    <row r="2" spans="1:52" ht="30" customHeight="1" x14ac:dyDescent="0.25">
      <c r="A2" s="681" t="s">
        <v>1</v>
      </c>
      <c r="B2" s="681" t="s">
        <v>2579</v>
      </c>
      <c r="C2" s="682" t="s">
        <v>3</v>
      </c>
      <c r="D2" s="682" t="s">
        <v>4</v>
      </c>
      <c r="E2" s="682" t="s">
        <v>5</v>
      </c>
      <c r="F2" s="682" t="s">
        <v>6</v>
      </c>
      <c r="G2" s="682" t="s">
        <v>2580</v>
      </c>
      <c r="I2" s="683" t="s">
        <v>1</v>
      </c>
      <c r="J2" s="444" t="s">
        <v>3</v>
      </c>
      <c r="K2" s="444" t="s">
        <v>4</v>
      </c>
      <c r="L2" s="444" t="s">
        <v>5</v>
      </c>
      <c r="N2" s="683" t="s">
        <v>1</v>
      </c>
      <c r="O2" s="444" t="s">
        <v>3</v>
      </c>
      <c r="P2" s="444" t="s">
        <v>4</v>
      </c>
      <c r="Q2" s="444" t="s">
        <v>5</v>
      </c>
      <c r="R2" s="444" t="s">
        <v>6</v>
      </c>
      <c r="S2" s="444" t="s">
        <v>2581</v>
      </c>
      <c r="U2" s="684" t="s">
        <v>261</v>
      </c>
      <c r="V2" s="685" t="s">
        <v>2582</v>
      </c>
      <c r="W2" s="686" t="s">
        <v>2583</v>
      </c>
      <c r="X2" s="686" t="s">
        <v>2584</v>
      </c>
      <c r="Y2" s="687" t="s">
        <v>2585</v>
      </c>
      <c r="Z2" s="252" t="s">
        <v>261</v>
      </c>
      <c r="AA2" s="252" t="s">
        <v>2586</v>
      </c>
      <c r="AB2" s="252" t="s">
        <v>2583</v>
      </c>
      <c r="AC2" s="252" t="s">
        <v>264</v>
      </c>
      <c r="AD2" s="688" t="s">
        <v>2587</v>
      </c>
      <c r="AE2" s="688" t="s">
        <v>1314</v>
      </c>
      <c r="AF2" s="688" t="s">
        <v>1315</v>
      </c>
      <c r="AG2" s="688" t="s">
        <v>1316</v>
      </c>
      <c r="AL2" s="252" t="s">
        <v>261</v>
      </c>
      <c r="AM2" s="252" t="s">
        <v>2586</v>
      </c>
      <c r="AN2" s="252" t="s">
        <v>2583</v>
      </c>
      <c r="AO2" s="252" t="s">
        <v>264</v>
      </c>
      <c r="AR2" s="689" t="s">
        <v>2588</v>
      </c>
      <c r="AS2" s="690" t="s">
        <v>2586</v>
      </c>
      <c r="AT2" s="691" t="s">
        <v>2583</v>
      </c>
      <c r="AU2" s="356" t="s">
        <v>264</v>
      </c>
      <c r="AW2" s="692" t="s">
        <v>2588</v>
      </c>
      <c r="AX2" s="693" t="s">
        <v>2586</v>
      </c>
      <c r="AY2" s="694" t="s">
        <v>2583</v>
      </c>
      <c r="AZ2" s="695" t="s">
        <v>264</v>
      </c>
    </row>
    <row r="3" spans="1:52" ht="30" customHeight="1" x14ac:dyDescent="0.25">
      <c r="A3" s="696">
        <v>1</v>
      </c>
      <c r="B3" s="18" t="s">
        <v>2589</v>
      </c>
      <c r="C3" s="697" t="s">
        <v>2590</v>
      </c>
      <c r="D3" s="698" t="s">
        <v>2591</v>
      </c>
      <c r="E3" s="699" t="s">
        <v>2592</v>
      </c>
      <c r="F3" s="38"/>
      <c r="G3" s="18">
        <v>9882214905</v>
      </c>
      <c r="I3" s="433">
        <v>1</v>
      </c>
      <c r="J3" s="700">
        <v>202500700001</v>
      </c>
      <c r="K3" s="701" t="s">
        <v>710</v>
      </c>
      <c r="L3" s="702" t="s">
        <v>1666</v>
      </c>
      <c r="N3" s="106">
        <v>1</v>
      </c>
      <c r="O3" s="566">
        <v>202150700036</v>
      </c>
      <c r="P3" s="106" t="s">
        <v>2593</v>
      </c>
      <c r="Q3" s="70" t="s">
        <v>2594</v>
      </c>
      <c r="R3" s="106"/>
      <c r="S3" s="70">
        <v>9896733242</v>
      </c>
      <c r="U3" s="703">
        <v>1</v>
      </c>
      <c r="V3" s="704" t="s">
        <v>2595</v>
      </c>
      <c r="W3" s="705" t="s">
        <v>2596</v>
      </c>
      <c r="X3" s="705" t="s">
        <v>2597</v>
      </c>
      <c r="Y3" s="706">
        <v>7206127411</v>
      </c>
      <c r="Z3" s="252"/>
      <c r="AA3" s="707" t="s">
        <v>2598</v>
      </c>
      <c r="AB3" s="707"/>
      <c r="AC3" s="707"/>
      <c r="AD3" s="708">
        <v>1500</v>
      </c>
      <c r="AE3" s="708">
        <v>1175</v>
      </c>
      <c r="AF3" s="708">
        <v>1100</v>
      </c>
      <c r="AG3" s="708">
        <v>1375</v>
      </c>
      <c r="AL3" s="115">
        <v>1</v>
      </c>
      <c r="AM3" s="709" t="s">
        <v>2599</v>
      </c>
      <c r="AN3" s="709" t="s">
        <v>2600</v>
      </c>
      <c r="AO3" s="709" t="s">
        <v>2601</v>
      </c>
      <c r="AR3" s="710">
        <v>1</v>
      </c>
      <c r="AS3" s="711" t="s">
        <v>2602</v>
      </c>
      <c r="AT3" s="712" t="s">
        <v>455</v>
      </c>
      <c r="AU3" s="540" t="s">
        <v>2603</v>
      </c>
      <c r="AW3" s="710">
        <v>1</v>
      </c>
      <c r="AX3" s="711" t="s">
        <v>2604</v>
      </c>
      <c r="AY3" s="712" t="s">
        <v>1825</v>
      </c>
      <c r="AZ3" s="540" t="s">
        <v>1744</v>
      </c>
    </row>
    <row r="4" spans="1:52" ht="30" customHeight="1" x14ac:dyDescent="0.25">
      <c r="A4" s="696">
        <v>2</v>
      </c>
      <c r="B4" s="18" t="s">
        <v>2589</v>
      </c>
      <c r="C4" s="713">
        <v>202150700036</v>
      </c>
      <c r="D4" s="714" t="s">
        <v>2593</v>
      </c>
      <c r="E4" s="715" t="s">
        <v>2594</v>
      </c>
      <c r="F4" s="38"/>
      <c r="G4" s="18">
        <v>8168074866</v>
      </c>
      <c r="I4" s="433">
        <v>2</v>
      </c>
      <c r="J4" s="697" t="s">
        <v>2590</v>
      </c>
      <c r="K4" s="698" t="s">
        <v>2591</v>
      </c>
      <c r="L4" s="699" t="s">
        <v>2592</v>
      </c>
      <c r="N4" s="106">
        <v>2</v>
      </c>
      <c r="O4" s="434">
        <v>202500700003</v>
      </c>
      <c r="P4" s="716" t="s">
        <v>718</v>
      </c>
      <c r="Q4" s="717" t="s">
        <v>2605</v>
      </c>
      <c r="R4" s="718">
        <v>38232</v>
      </c>
      <c r="S4" s="70">
        <v>9418976408</v>
      </c>
      <c r="U4" s="703">
        <v>2</v>
      </c>
      <c r="V4" s="704" t="s">
        <v>2606</v>
      </c>
      <c r="W4" s="705" t="s">
        <v>2607</v>
      </c>
      <c r="X4" s="705" t="s">
        <v>2608</v>
      </c>
      <c r="Y4" s="706">
        <v>7591091103</v>
      </c>
      <c r="Z4" s="115">
        <v>1</v>
      </c>
      <c r="AA4" s="709" t="s">
        <v>2609</v>
      </c>
      <c r="AB4" s="709" t="s">
        <v>2610</v>
      </c>
      <c r="AC4" s="709" t="s">
        <v>2611</v>
      </c>
      <c r="AD4" s="688">
        <v>1316</v>
      </c>
      <c r="AE4" s="688">
        <v>708</v>
      </c>
      <c r="AF4" s="688">
        <v>662</v>
      </c>
      <c r="AG4" s="688">
        <v>885</v>
      </c>
      <c r="AL4" s="115">
        <v>2</v>
      </c>
      <c r="AM4" s="709" t="s">
        <v>2612</v>
      </c>
      <c r="AN4" s="709" t="s">
        <v>2613</v>
      </c>
      <c r="AO4" s="709" t="s">
        <v>2614</v>
      </c>
      <c r="AR4" s="710">
        <v>2</v>
      </c>
      <c r="AS4" s="709" t="s">
        <v>2615</v>
      </c>
      <c r="AT4" s="709" t="s">
        <v>2616</v>
      </c>
      <c r="AU4" s="709" t="s">
        <v>2617</v>
      </c>
      <c r="AW4" s="710">
        <v>2</v>
      </c>
      <c r="AX4" s="719" t="s">
        <v>2618</v>
      </c>
      <c r="AY4" s="709" t="s">
        <v>2619</v>
      </c>
      <c r="AZ4" s="709" t="s">
        <v>178</v>
      </c>
    </row>
    <row r="5" spans="1:52" ht="30" customHeight="1" x14ac:dyDescent="0.25">
      <c r="A5" s="720">
        <v>3</v>
      </c>
      <c r="B5" s="18" t="s">
        <v>2589</v>
      </c>
      <c r="C5" s="721">
        <v>202500700001</v>
      </c>
      <c r="D5" s="38" t="s">
        <v>710</v>
      </c>
      <c r="E5" s="591" t="s">
        <v>1666</v>
      </c>
      <c r="F5" s="18"/>
      <c r="G5" s="18" t="s">
        <v>764</v>
      </c>
      <c r="I5" s="433">
        <v>3</v>
      </c>
      <c r="J5" s="722">
        <v>202500700007</v>
      </c>
      <c r="K5" s="723" t="s">
        <v>2429</v>
      </c>
      <c r="L5" s="724" t="s">
        <v>2620</v>
      </c>
      <c r="N5" s="106">
        <v>3</v>
      </c>
      <c r="O5" s="622">
        <v>202500700004</v>
      </c>
      <c r="P5" s="716" t="s">
        <v>2621</v>
      </c>
      <c r="Q5" s="717" t="s">
        <v>2622</v>
      </c>
      <c r="R5" s="718">
        <v>36813</v>
      </c>
      <c r="S5" s="70">
        <v>7018711983</v>
      </c>
      <c r="U5" s="703">
        <v>3</v>
      </c>
      <c r="V5" s="704" t="s">
        <v>2623</v>
      </c>
      <c r="W5" s="705" t="s">
        <v>2624</v>
      </c>
      <c r="X5" s="705" t="s">
        <v>2608</v>
      </c>
      <c r="Y5" s="706">
        <v>7591091103</v>
      </c>
      <c r="Z5" s="115">
        <v>2</v>
      </c>
      <c r="AA5" s="709" t="s">
        <v>2625</v>
      </c>
      <c r="AB5" s="709" t="s">
        <v>2626</v>
      </c>
      <c r="AC5" s="709" t="s">
        <v>2627</v>
      </c>
      <c r="AD5" s="688">
        <v>1320</v>
      </c>
      <c r="AE5" s="688">
        <v>802</v>
      </c>
      <c r="AF5" s="688">
        <v>778</v>
      </c>
      <c r="AG5" s="688">
        <v>1121</v>
      </c>
      <c r="AL5" s="115">
        <v>3</v>
      </c>
      <c r="AM5" s="709" t="s">
        <v>2628</v>
      </c>
      <c r="AN5" s="709" t="s">
        <v>2629</v>
      </c>
      <c r="AO5" s="709" t="s">
        <v>2630</v>
      </c>
      <c r="AR5" s="105"/>
    </row>
    <row r="6" spans="1:52" ht="30" customHeight="1" x14ac:dyDescent="0.25">
      <c r="A6" s="696">
        <v>4</v>
      </c>
      <c r="B6" s="18" t="s">
        <v>2589</v>
      </c>
      <c r="C6" s="725">
        <v>202500700002</v>
      </c>
      <c r="D6" s="726" t="s">
        <v>2631</v>
      </c>
      <c r="E6" s="727" t="s">
        <v>2632</v>
      </c>
      <c r="F6" s="728">
        <v>36905</v>
      </c>
      <c r="G6" s="18">
        <v>8628976442</v>
      </c>
      <c r="I6" s="433">
        <v>4</v>
      </c>
      <c r="J6" s="722">
        <v>202500700009</v>
      </c>
      <c r="K6" s="723" t="s">
        <v>2633</v>
      </c>
      <c r="L6" s="729" t="s">
        <v>2634</v>
      </c>
      <c r="N6" s="106">
        <v>4</v>
      </c>
      <c r="O6" s="612">
        <v>202500700005</v>
      </c>
      <c r="P6" s="716" t="s">
        <v>772</v>
      </c>
      <c r="Q6" s="717" t="s">
        <v>977</v>
      </c>
      <c r="R6" s="718">
        <v>37873</v>
      </c>
      <c r="S6" s="70">
        <v>8708759220</v>
      </c>
      <c r="U6" s="703">
        <v>4</v>
      </c>
      <c r="V6" s="704" t="s">
        <v>2625</v>
      </c>
      <c r="W6" s="705" t="s">
        <v>2626</v>
      </c>
      <c r="X6" s="705" t="s">
        <v>2627</v>
      </c>
      <c r="Y6" s="706">
        <v>9350331168</v>
      </c>
      <c r="Z6" s="115">
        <v>3</v>
      </c>
      <c r="AA6" s="709" t="s">
        <v>2599</v>
      </c>
      <c r="AB6" s="709" t="s">
        <v>2600</v>
      </c>
      <c r="AC6" s="709" t="s">
        <v>2601</v>
      </c>
      <c r="AD6" s="688">
        <v>984</v>
      </c>
      <c r="AE6" s="688">
        <v>735</v>
      </c>
      <c r="AF6" s="688">
        <v>691</v>
      </c>
      <c r="AG6" s="688">
        <v>1081</v>
      </c>
      <c r="AL6" s="115">
        <v>4</v>
      </c>
      <c r="AM6" s="709" t="s">
        <v>2635</v>
      </c>
      <c r="AN6" s="709" t="s">
        <v>2636</v>
      </c>
      <c r="AO6" s="709" t="s">
        <v>128</v>
      </c>
      <c r="AR6" s="730"/>
      <c r="AS6" s="731"/>
      <c r="AT6" s="731"/>
      <c r="AU6" s="731"/>
    </row>
    <row r="7" spans="1:52" ht="30" customHeight="1" x14ac:dyDescent="0.25">
      <c r="A7" s="696">
        <v>5</v>
      </c>
      <c r="B7" s="18" t="s">
        <v>2589</v>
      </c>
      <c r="C7" s="732">
        <v>202500700003</v>
      </c>
      <c r="D7" s="733" t="s">
        <v>718</v>
      </c>
      <c r="E7" s="727" t="s">
        <v>2605</v>
      </c>
      <c r="F7" s="728">
        <v>38232</v>
      </c>
      <c r="G7" s="18">
        <v>7404304403</v>
      </c>
      <c r="I7" s="433">
        <v>5</v>
      </c>
      <c r="J7" s="722">
        <v>202500700010</v>
      </c>
      <c r="K7" s="723" t="s">
        <v>2637</v>
      </c>
      <c r="L7" s="729" t="s">
        <v>1471</v>
      </c>
      <c r="N7" s="106">
        <v>5</v>
      </c>
      <c r="O7" s="622">
        <v>202500700006</v>
      </c>
      <c r="P7" s="716" t="s">
        <v>772</v>
      </c>
      <c r="Q7" s="717" t="s">
        <v>1524</v>
      </c>
      <c r="R7" s="734">
        <v>38319</v>
      </c>
      <c r="S7" s="70">
        <v>8872299088</v>
      </c>
      <c r="U7" s="703">
        <v>5</v>
      </c>
      <c r="V7" s="704" t="s">
        <v>2638</v>
      </c>
      <c r="W7" s="705" t="s">
        <v>2639</v>
      </c>
      <c r="X7" s="705" t="s">
        <v>2640</v>
      </c>
      <c r="Y7" s="706">
        <v>6205292657</v>
      </c>
      <c r="Z7" s="115">
        <v>4</v>
      </c>
      <c r="AA7" s="709" t="s">
        <v>2641</v>
      </c>
      <c r="AB7" s="709" t="s">
        <v>2642</v>
      </c>
      <c r="AC7" s="709" t="s">
        <v>2643</v>
      </c>
      <c r="AD7" s="688">
        <v>1219</v>
      </c>
      <c r="AE7" s="688">
        <v>759</v>
      </c>
      <c r="AF7" s="688">
        <v>644</v>
      </c>
      <c r="AG7" s="688">
        <v>909</v>
      </c>
      <c r="AL7" s="115">
        <v>5</v>
      </c>
      <c r="AM7" s="709" t="s">
        <v>2644</v>
      </c>
      <c r="AN7" s="709" t="s">
        <v>2645</v>
      </c>
      <c r="AO7" s="709" t="s">
        <v>2646</v>
      </c>
      <c r="AR7" s="735"/>
      <c r="AS7" s="736"/>
      <c r="AT7" s="736"/>
      <c r="AU7" s="736"/>
    </row>
    <row r="8" spans="1:52" ht="30" customHeight="1" x14ac:dyDescent="0.25">
      <c r="A8" s="696">
        <v>6</v>
      </c>
      <c r="B8" s="18" t="s">
        <v>2589</v>
      </c>
      <c r="C8" s="725">
        <v>202500700004</v>
      </c>
      <c r="D8" s="733" t="s">
        <v>2621</v>
      </c>
      <c r="E8" s="727" t="s">
        <v>2622</v>
      </c>
      <c r="F8" s="728">
        <v>36813</v>
      </c>
      <c r="G8" s="18">
        <v>9805939437</v>
      </c>
      <c r="I8" s="433">
        <v>6</v>
      </c>
      <c r="J8" s="722">
        <v>202500700011</v>
      </c>
      <c r="K8" s="723" t="s">
        <v>2647</v>
      </c>
      <c r="L8" s="729" t="s">
        <v>2648</v>
      </c>
      <c r="N8" s="106">
        <v>6</v>
      </c>
      <c r="O8" s="622">
        <v>202500700008</v>
      </c>
      <c r="P8" s="716" t="s">
        <v>303</v>
      </c>
      <c r="Q8" s="717" t="s">
        <v>2649</v>
      </c>
      <c r="R8" s="718">
        <v>36942</v>
      </c>
      <c r="S8" s="70">
        <v>8219766946</v>
      </c>
      <c r="U8" s="703">
        <v>6</v>
      </c>
      <c r="V8" s="704" t="s">
        <v>2650</v>
      </c>
      <c r="W8" s="705" t="s">
        <v>1535</v>
      </c>
      <c r="X8" s="705" t="s">
        <v>819</v>
      </c>
      <c r="Y8" s="706">
        <v>9805809685</v>
      </c>
      <c r="Z8" s="115">
        <v>5</v>
      </c>
      <c r="AA8" s="709" t="s">
        <v>2602</v>
      </c>
      <c r="AB8" s="709" t="s">
        <v>455</v>
      </c>
      <c r="AC8" s="709" t="s">
        <v>2603</v>
      </c>
      <c r="AD8" s="688">
        <v>1169</v>
      </c>
      <c r="AE8" s="688">
        <v>704</v>
      </c>
      <c r="AF8" s="688">
        <v>635</v>
      </c>
      <c r="AG8" s="688">
        <v>903</v>
      </c>
      <c r="AL8" s="115">
        <v>6</v>
      </c>
      <c r="AM8" s="709" t="s">
        <v>2615</v>
      </c>
      <c r="AN8" s="709" t="s">
        <v>2616</v>
      </c>
      <c r="AO8" s="709" t="s">
        <v>2617</v>
      </c>
      <c r="AR8" s="735"/>
      <c r="AS8" s="736"/>
      <c r="AT8" s="736"/>
      <c r="AU8" s="736"/>
    </row>
    <row r="9" spans="1:52" ht="30" customHeight="1" x14ac:dyDescent="0.25">
      <c r="A9" s="696">
        <v>7</v>
      </c>
      <c r="B9" s="18" t="s">
        <v>2589</v>
      </c>
      <c r="C9" s="737">
        <v>202500700005</v>
      </c>
      <c r="D9" s="733" t="s">
        <v>772</v>
      </c>
      <c r="E9" s="727" t="s">
        <v>977</v>
      </c>
      <c r="F9" s="728">
        <v>37873</v>
      </c>
      <c r="G9" s="18">
        <v>7206685462</v>
      </c>
      <c r="I9" s="433">
        <v>7</v>
      </c>
      <c r="J9" s="722">
        <v>202500700015</v>
      </c>
      <c r="K9" s="723" t="s">
        <v>2651</v>
      </c>
      <c r="L9" s="729" t="s">
        <v>2435</v>
      </c>
      <c r="N9" s="106">
        <v>7</v>
      </c>
      <c r="O9" s="622">
        <v>202500700012</v>
      </c>
      <c r="P9" s="716" t="s">
        <v>2610</v>
      </c>
      <c r="Q9" s="717" t="s">
        <v>2611</v>
      </c>
      <c r="R9" s="718">
        <v>38139</v>
      </c>
      <c r="S9" s="70">
        <v>9805781665</v>
      </c>
      <c r="U9" s="703">
        <v>7</v>
      </c>
      <c r="V9" s="704" t="s">
        <v>2618</v>
      </c>
      <c r="W9" s="705" t="s">
        <v>2619</v>
      </c>
      <c r="X9" s="705" t="s">
        <v>178</v>
      </c>
      <c r="Y9" s="706">
        <v>7015511393</v>
      </c>
      <c r="Z9" s="115">
        <v>6</v>
      </c>
      <c r="AA9" s="709" t="s">
        <v>2595</v>
      </c>
      <c r="AB9" s="709" t="s">
        <v>2596</v>
      </c>
      <c r="AC9" s="709" t="s">
        <v>2597</v>
      </c>
      <c r="AD9" s="688">
        <v>1300</v>
      </c>
      <c r="AE9" s="688">
        <v>836</v>
      </c>
      <c r="AF9" s="688">
        <v>781</v>
      </c>
      <c r="AG9" s="688">
        <v>1111</v>
      </c>
      <c r="AL9" s="115">
        <v>7</v>
      </c>
      <c r="AM9" s="709" t="s">
        <v>2652</v>
      </c>
      <c r="AN9" s="709" t="s">
        <v>2653</v>
      </c>
      <c r="AO9" s="709" t="s">
        <v>2654</v>
      </c>
      <c r="AR9" s="105"/>
      <c r="AS9" s="105"/>
      <c r="AT9" s="105"/>
      <c r="AU9" s="105"/>
    </row>
    <row r="10" spans="1:52" ht="30" customHeight="1" x14ac:dyDescent="0.25">
      <c r="A10" s="696">
        <v>8</v>
      </c>
      <c r="B10" s="18" t="s">
        <v>2589</v>
      </c>
      <c r="C10" s="725">
        <v>202500700006</v>
      </c>
      <c r="D10" s="733" t="s">
        <v>772</v>
      </c>
      <c r="E10" s="727" t="s">
        <v>1524</v>
      </c>
      <c r="F10" s="738">
        <v>38319</v>
      </c>
      <c r="G10" s="18">
        <v>8289068182</v>
      </c>
      <c r="I10" s="433">
        <v>8</v>
      </c>
      <c r="J10" s="722">
        <v>202500700018</v>
      </c>
      <c r="K10" s="729" t="s">
        <v>2655</v>
      </c>
      <c r="L10" s="729" t="s">
        <v>178</v>
      </c>
      <c r="N10" s="106">
        <v>8</v>
      </c>
      <c r="O10" s="612">
        <v>202500700013</v>
      </c>
      <c r="P10" s="716" t="s">
        <v>333</v>
      </c>
      <c r="Q10" s="717" t="s">
        <v>2656</v>
      </c>
      <c r="R10" s="718">
        <v>37903</v>
      </c>
      <c r="S10" s="70">
        <v>7807185167</v>
      </c>
      <c r="U10" s="703">
        <v>8</v>
      </c>
      <c r="V10" s="704" t="s">
        <v>2599</v>
      </c>
      <c r="W10" s="705" t="s">
        <v>2600</v>
      </c>
      <c r="X10" s="705" t="s">
        <v>2601</v>
      </c>
      <c r="Y10" s="706">
        <v>9816525340</v>
      </c>
      <c r="Z10" s="115">
        <v>7</v>
      </c>
      <c r="AA10" s="709" t="s">
        <v>2612</v>
      </c>
      <c r="AB10" s="709" t="s">
        <v>2613</v>
      </c>
      <c r="AC10" s="709" t="s">
        <v>2614</v>
      </c>
      <c r="AD10" s="688">
        <v>1388</v>
      </c>
      <c r="AE10" s="688">
        <v>826</v>
      </c>
      <c r="AF10" s="688">
        <v>796</v>
      </c>
      <c r="AG10" s="688">
        <v>1062</v>
      </c>
    </row>
    <row r="11" spans="1:52" ht="30" customHeight="1" x14ac:dyDescent="0.25">
      <c r="A11" s="696">
        <v>9</v>
      </c>
      <c r="B11" s="18" t="s">
        <v>2589</v>
      </c>
      <c r="C11" s="725">
        <v>202500700007</v>
      </c>
      <c r="D11" s="733" t="s">
        <v>2429</v>
      </c>
      <c r="E11" s="727" t="s">
        <v>2620</v>
      </c>
      <c r="F11" s="738">
        <v>37785</v>
      </c>
      <c r="G11" s="18" t="s">
        <v>764</v>
      </c>
      <c r="I11" s="433">
        <v>9</v>
      </c>
      <c r="J11" s="722">
        <v>202500700022</v>
      </c>
      <c r="K11" s="723" t="s">
        <v>2657</v>
      </c>
      <c r="L11" s="729" t="s">
        <v>988</v>
      </c>
      <c r="N11" s="106">
        <v>9</v>
      </c>
      <c r="O11" s="622">
        <v>202500700014</v>
      </c>
      <c r="P11" s="716" t="s">
        <v>2626</v>
      </c>
      <c r="Q11" s="717" t="s">
        <v>2627</v>
      </c>
      <c r="R11" s="718">
        <v>37171</v>
      </c>
      <c r="S11" s="70">
        <v>9350331168</v>
      </c>
      <c r="U11" s="703">
        <v>9</v>
      </c>
      <c r="V11" s="704" t="s">
        <v>2612</v>
      </c>
      <c r="W11" s="705" t="s">
        <v>2613</v>
      </c>
      <c r="X11" s="705" t="s">
        <v>2614</v>
      </c>
      <c r="Y11" s="706">
        <v>8279402560</v>
      </c>
      <c r="Z11" s="115">
        <v>8</v>
      </c>
      <c r="AA11" s="709" t="s">
        <v>2606</v>
      </c>
      <c r="AB11" s="709" t="s">
        <v>2607</v>
      </c>
      <c r="AC11" s="709" t="s">
        <v>2608</v>
      </c>
      <c r="AD11" s="688">
        <v>1249</v>
      </c>
      <c r="AE11" s="688">
        <v>851</v>
      </c>
      <c r="AF11" s="688">
        <v>836</v>
      </c>
      <c r="AG11" s="688">
        <v>1160</v>
      </c>
    </row>
    <row r="12" spans="1:52" ht="30" customHeight="1" x14ac:dyDescent="0.25">
      <c r="A12" s="696">
        <v>10</v>
      </c>
      <c r="B12" s="18" t="s">
        <v>2589</v>
      </c>
      <c r="C12" s="725">
        <v>202500700008</v>
      </c>
      <c r="D12" s="733" t="s">
        <v>303</v>
      </c>
      <c r="E12" s="727" t="s">
        <v>2649</v>
      </c>
      <c r="F12" s="728">
        <v>36942</v>
      </c>
      <c r="G12" s="18">
        <v>8229989489</v>
      </c>
      <c r="I12" s="433">
        <v>10</v>
      </c>
      <c r="J12" s="722">
        <v>202500700023</v>
      </c>
      <c r="K12" s="723" t="s">
        <v>2658</v>
      </c>
      <c r="L12" s="729" t="s">
        <v>1367</v>
      </c>
      <c r="N12" s="106">
        <v>10</v>
      </c>
      <c r="O12" s="622">
        <v>202500700016</v>
      </c>
      <c r="P12" s="716" t="s">
        <v>2600</v>
      </c>
      <c r="Q12" s="717" t="s">
        <v>2601</v>
      </c>
      <c r="R12" s="718">
        <v>37302</v>
      </c>
      <c r="S12" s="70">
        <v>9816525340</v>
      </c>
      <c r="U12" s="703">
        <v>10</v>
      </c>
      <c r="V12" s="704" t="s">
        <v>2604</v>
      </c>
      <c r="W12" s="705" t="s">
        <v>1825</v>
      </c>
      <c r="X12" s="705" t="s">
        <v>1744</v>
      </c>
      <c r="Y12" s="706">
        <v>7082032264</v>
      </c>
      <c r="Z12" s="115">
        <v>9</v>
      </c>
      <c r="AA12" s="709" t="s">
        <v>2623</v>
      </c>
      <c r="AB12" s="709" t="s">
        <v>2624</v>
      </c>
      <c r="AC12" s="709" t="s">
        <v>2608</v>
      </c>
      <c r="AD12" s="688">
        <v>1190</v>
      </c>
      <c r="AE12" s="688">
        <v>755</v>
      </c>
      <c r="AF12" s="688">
        <v>703</v>
      </c>
      <c r="AG12" s="688">
        <v>1011</v>
      </c>
    </row>
    <row r="13" spans="1:52" ht="30" customHeight="1" x14ac:dyDescent="0.25">
      <c r="A13" s="696">
        <v>11</v>
      </c>
      <c r="B13" s="18" t="s">
        <v>2589</v>
      </c>
      <c r="C13" s="725">
        <v>202500700009</v>
      </c>
      <c r="D13" s="733" t="s">
        <v>2633</v>
      </c>
      <c r="E13" s="727" t="s">
        <v>2634</v>
      </c>
      <c r="F13" s="18"/>
      <c r="G13" s="18" t="s">
        <v>764</v>
      </c>
      <c r="I13" s="433">
        <v>11</v>
      </c>
      <c r="J13" s="722">
        <v>202500700026</v>
      </c>
      <c r="K13" s="723" t="s">
        <v>441</v>
      </c>
      <c r="L13" s="729" t="s">
        <v>2659</v>
      </c>
      <c r="N13" s="106">
        <v>11</v>
      </c>
      <c r="O13" s="612">
        <v>202500700017</v>
      </c>
      <c r="P13" s="716" t="s">
        <v>2642</v>
      </c>
      <c r="Q13" s="717" t="s">
        <v>2643</v>
      </c>
      <c r="R13" s="718">
        <v>38365</v>
      </c>
      <c r="S13" s="70">
        <v>8235590621</v>
      </c>
      <c r="U13" s="703">
        <v>11</v>
      </c>
      <c r="V13" s="704" t="s">
        <v>2641</v>
      </c>
      <c r="W13" s="705" t="s">
        <v>2642</v>
      </c>
      <c r="X13" s="705" t="s">
        <v>2643</v>
      </c>
      <c r="Y13" s="706">
        <v>7258816099</v>
      </c>
      <c r="Z13" s="115">
        <v>10</v>
      </c>
      <c r="AA13" s="709" t="s">
        <v>2628</v>
      </c>
      <c r="AB13" s="709" t="s">
        <v>2629</v>
      </c>
      <c r="AC13" s="709" t="s">
        <v>2630</v>
      </c>
      <c r="AD13" s="688">
        <v>1322</v>
      </c>
      <c r="AE13" s="688">
        <v>776</v>
      </c>
      <c r="AF13" s="688">
        <v>753</v>
      </c>
      <c r="AG13" s="688">
        <v>1005</v>
      </c>
    </row>
    <row r="14" spans="1:52" ht="30" customHeight="1" x14ac:dyDescent="0.25">
      <c r="A14" s="696">
        <v>12</v>
      </c>
      <c r="B14" s="18" t="s">
        <v>2589</v>
      </c>
      <c r="C14" s="725">
        <v>202500700010</v>
      </c>
      <c r="D14" s="733" t="s">
        <v>2637</v>
      </c>
      <c r="E14" s="727" t="s">
        <v>1471</v>
      </c>
      <c r="F14" s="738">
        <v>37814</v>
      </c>
      <c r="G14" s="18" t="s">
        <v>764</v>
      </c>
      <c r="I14" s="433">
        <v>12</v>
      </c>
      <c r="J14" s="722">
        <v>202500700027</v>
      </c>
      <c r="K14" s="723" t="s">
        <v>2660</v>
      </c>
      <c r="L14" s="729" t="s">
        <v>1429</v>
      </c>
      <c r="N14" s="106">
        <v>12</v>
      </c>
      <c r="O14" s="612">
        <v>202500700019</v>
      </c>
      <c r="P14" s="716" t="s">
        <v>455</v>
      </c>
      <c r="Q14" s="717" t="s">
        <v>2603</v>
      </c>
      <c r="R14" s="734">
        <v>37312</v>
      </c>
      <c r="S14" s="70">
        <v>8278830129</v>
      </c>
      <c r="U14" s="703">
        <v>12</v>
      </c>
      <c r="V14" s="704" t="s">
        <v>2602</v>
      </c>
      <c r="W14" s="705" t="s">
        <v>455</v>
      </c>
      <c r="X14" s="705" t="s">
        <v>2603</v>
      </c>
      <c r="Y14" s="706">
        <v>8278830129</v>
      </c>
      <c r="Z14" s="115">
        <v>11</v>
      </c>
      <c r="AA14" s="709" t="s">
        <v>2635</v>
      </c>
      <c r="AB14" s="709" t="s">
        <v>2636</v>
      </c>
      <c r="AC14" s="709" t="s">
        <v>128</v>
      </c>
      <c r="AD14" s="688"/>
      <c r="AE14" s="688">
        <v>791</v>
      </c>
      <c r="AF14" s="688">
        <v>734</v>
      </c>
      <c r="AG14" s="688">
        <v>1025</v>
      </c>
    </row>
    <row r="15" spans="1:52" ht="24.95" customHeight="1" x14ac:dyDescent="0.25">
      <c r="A15" s="696">
        <v>13</v>
      </c>
      <c r="B15" s="18" t="s">
        <v>2589</v>
      </c>
      <c r="C15" s="725">
        <v>202500700011</v>
      </c>
      <c r="D15" s="733" t="s">
        <v>2647</v>
      </c>
      <c r="E15" s="727" t="s">
        <v>2648</v>
      </c>
      <c r="F15" s="18"/>
      <c r="G15" s="18" t="s">
        <v>764</v>
      </c>
      <c r="I15" s="433">
        <v>13</v>
      </c>
      <c r="J15" s="722">
        <v>202500700029</v>
      </c>
      <c r="K15" s="723" t="s">
        <v>2661</v>
      </c>
      <c r="L15" s="729" t="s">
        <v>1367</v>
      </c>
      <c r="N15" s="106">
        <v>13</v>
      </c>
      <c r="O15" s="622">
        <v>202500700020</v>
      </c>
      <c r="P15" s="716" t="s">
        <v>1825</v>
      </c>
      <c r="Q15" s="717" t="s">
        <v>1744</v>
      </c>
      <c r="R15" s="718">
        <v>34548</v>
      </c>
      <c r="S15" s="70">
        <v>9896183221</v>
      </c>
      <c r="Z15" s="115">
        <v>12</v>
      </c>
      <c r="AA15" s="709" t="s">
        <v>2644</v>
      </c>
      <c r="AB15" s="709" t="s">
        <v>2645</v>
      </c>
      <c r="AC15" s="709" t="s">
        <v>2646</v>
      </c>
      <c r="AD15" s="688"/>
      <c r="AE15" s="688">
        <v>758</v>
      </c>
      <c r="AF15" s="688">
        <v>740</v>
      </c>
      <c r="AG15" s="688">
        <v>1000</v>
      </c>
    </row>
    <row r="16" spans="1:52" ht="24.95" customHeight="1" x14ac:dyDescent="0.25">
      <c r="A16" s="696">
        <v>14</v>
      </c>
      <c r="B16" s="18" t="s">
        <v>2589</v>
      </c>
      <c r="C16" s="725">
        <v>202500700012</v>
      </c>
      <c r="D16" s="733" t="s">
        <v>2610</v>
      </c>
      <c r="E16" s="727" t="s">
        <v>2611</v>
      </c>
      <c r="F16" s="728">
        <v>38139</v>
      </c>
      <c r="G16" s="18">
        <v>7496840409</v>
      </c>
      <c r="I16" s="433">
        <v>14</v>
      </c>
      <c r="J16" s="722">
        <v>202500700031</v>
      </c>
      <c r="K16" s="739" t="s">
        <v>2662</v>
      </c>
      <c r="L16" s="729" t="s">
        <v>2663</v>
      </c>
      <c r="N16" s="106">
        <v>14</v>
      </c>
      <c r="O16" s="612">
        <v>202500700021</v>
      </c>
      <c r="P16" s="716" t="s">
        <v>1724</v>
      </c>
      <c r="Q16" s="717" t="s">
        <v>420</v>
      </c>
      <c r="R16" s="718">
        <v>37219</v>
      </c>
      <c r="S16" s="70">
        <v>9255752391</v>
      </c>
      <c r="Z16" s="115">
        <v>13</v>
      </c>
      <c r="AA16" s="709" t="s">
        <v>2615</v>
      </c>
      <c r="AB16" s="709" t="s">
        <v>2616</v>
      </c>
      <c r="AC16" s="709" t="s">
        <v>2617</v>
      </c>
      <c r="AD16" s="688"/>
      <c r="AE16" s="688">
        <v>652</v>
      </c>
      <c r="AF16" s="688">
        <v>631</v>
      </c>
      <c r="AG16" s="688">
        <v>895</v>
      </c>
    </row>
    <row r="17" spans="1:33" ht="24.95" customHeight="1" x14ac:dyDescent="0.25">
      <c r="A17" s="696">
        <v>15</v>
      </c>
      <c r="B17" s="18" t="s">
        <v>2589</v>
      </c>
      <c r="C17" s="737">
        <v>202500700013</v>
      </c>
      <c r="D17" s="733" t="s">
        <v>333</v>
      </c>
      <c r="E17" s="727" t="s">
        <v>2656</v>
      </c>
      <c r="F17" s="728">
        <v>37903</v>
      </c>
      <c r="G17" s="18">
        <v>9816090223</v>
      </c>
      <c r="I17" s="433">
        <v>15</v>
      </c>
      <c r="J17" s="722">
        <v>202500700032</v>
      </c>
      <c r="K17" s="739" t="s">
        <v>2664</v>
      </c>
      <c r="L17" s="729" t="s">
        <v>2665</v>
      </c>
      <c r="N17" s="106">
        <v>15</v>
      </c>
      <c r="O17" s="622">
        <v>202500700024</v>
      </c>
      <c r="P17" s="716" t="s">
        <v>2666</v>
      </c>
      <c r="Q17" s="717" t="s">
        <v>1498</v>
      </c>
      <c r="R17" s="718">
        <v>38158</v>
      </c>
      <c r="S17" s="70">
        <v>8580518636</v>
      </c>
      <c r="Z17" s="115">
        <v>14</v>
      </c>
      <c r="AA17" s="709" t="s">
        <v>2638</v>
      </c>
      <c r="AB17" s="709" t="s">
        <v>2639</v>
      </c>
      <c r="AC17" s="709" t="s">
        <v>2640</v>
      </c>
      <c r="AD17" s="688"/>
      <c r="AE17" s="688">
        <v>651</v>
      </c>
      <c r="AF17" s="688">
        <v>616</v>
      </c>
      <c r="AG17" s="688">
        <v>865</v>
      </c>
    </row>
    <row r="18" spans="1:33" ht="24.95" customHeight="1" x14ac:dyDescent="0.25">
      <c r="A18" s="696">
        <v>16</v>
      </c>
      <c r="B18" s="18" t="s">
        <v>2589</v>
      </c>
      <c r="C18" s="725">
        <v>202500700014</v>
      </c>
      <c r="D18" s="733" t="s">
        <v>2626</v>
      </c>
      <c r="E18" s="727" t="s">
        <v>2627</v>
      </c>
      <c r="F18" s="728">
        <v>37171</v>
      </c>
      <c r="G18" s="18">
        <v>8307145296</v>
      </c>
      <c r="I18" s="433">
        <v>16</v>
      </c>
      <c r="J18" s="722">
        <v>202500700033</v>
      </c>
      <c r="K18" s="739" t="s">
        <v>658</v>
      </c>
      <c r="L18" s="729" t="s">
        <v>2667</v>
      </c>
      <c r="N18" s="106">
        <v>16</v>
      </c>
      <c r="O18" s="612">
        <v>202500700025</v>
      </c>
      <c r="P18" s="716" t="s">
        <v>2596</v>
      </c>
      <c r="Q18" s="717" t="s">
        <v>2597</v>
      </c>
      <c r="R18" s="718">
        <v>38321</v>
      </c>
      <c r="S18" s="70">
        <v>7206127411</v>
      </c>
      <c r="Z18" s="115">
        <v>15</v>
      </c>
      <c r="AA18" s="709" t="s">
        <v>2652</v>
      </c>
      <c r="AB18" s="709" t="s">
        <v>2653</v>
      </c>
      <c r="AC18" s="709" t="s">
        <v>2654</v>
      </c>
      <c r="AD18" s="688"/>
      <c r="AE18" s="688">
        <v>816</v>
      </c>
      <c r="AF18" s="688">
        <v>793</v>
      </c>
      <c r="AG18" s="688">
        <v>1159</v>
      </c>
    </row>
    <row r="19" spans="1:33" ht="24.95" customHeight="1" x14ac:dyDescent="0.25">
      <c r="A19" s="696">
        <v>17</v>
      </c>
      <c r="B19" s="18" t="s">
        <v>2589</v>
      </c>
      <c r="C19" s="725">
        <v>202500700015</v>
      </c>
      <c r="D19" s="733" t="s">
        <v>2651</v>
      </c>
      <c r="E19" s="727" t="s">
        <v>2435</v>
      </c>
      <c r="F19" s="18"/>
      <c r="G19" s="18" t="s">
        <v>764</v>
      </c>
      <c r="I19" s="433">
        <v>17</v>
      </c>
      <c r="J19" s="722">
        <v>202500700035</v>
      </c>
      <c r="K19" s="740" t="s">
        <v>2668</v>
      </c>
      <c r="L19" s="729" t="s">
        <v>2669</v>
      </c>
      <c r="N19" s="106">
        <v>17</v>
      </c>
      <c r="O19" s="622">
        <v>202500700028</v>
      </c>
      <c r="P19" s="716" t="s">
        <v>2613</v>
      </c>
      <c r="Q19" s="717" t="s">
        <v>2614</v>
      </c>
      <c r="R19" s="718">
        <v>37352</v>
      </c>
      <c r="S19" s="70">
        <v>9805148570</v>
      </c>
    </row>
    <row r="20" spans="1:33" ht="24.95" customHeight="1" x14ac:dyDescent="0.25">
      <c r="A20" s="696">
        <v>18</v>
      </c>
      <c r="B20" s="18" t="s">
        <v>2589</v>
      </c>
      <c r="C20" s="725">
        <v>202500700016</v>
      </c>
      <c r="D20" s="733" t="s">
        <v>2600</v>
      </c>
      <c r="E20" s="727" t="s">
        <v>2601</v>
      </c>
      <c r="F20" s="728">
        <v>37302</v>
      </c>
      <c r="G20" s="18">
        <v>9015060275</v>
      </c>
      <c r="I20" s="433">
        <v>18</v>
      </c>
      <c r="J20" s="722">
        <v>202500700037</v>
      </c>
      <c r="K20" s="741" t="s">
        <v>2670</v>
      </c>
      <c r="L20" s="729" t="s">
        <v>2671</v>
      </c>
      <c r="N20" s="106">
        <v>18</v>
      </c>
      <c r="O20" s="622">
        <v>202500700030</v>
      </c>
      <c r="P20" s="716" t="s">
        <v>2672</v>
      </c>
      <c r="Q20" s="717" t="s">
        <v>2673</v>
      </c>
      <c r="R20" s="734">
        <v>36747</v>
      </c>
      <c r="S20" s="70">
        <v>9882807824</v>
      </c>
    </row>
    <row r="21" spans="1:33" ht="24.95" customHeight="1" x14ac:dyDescent="0.25">
      <c r="A21" s="696">
        <v>19</v>
      </c>
      <c r="B21" s="18" t="s">
        <v>2589</v>
      </c>
      <c r="C21" s="737">
        <v>202500700017</v>
      </c>
      <c r="D21" s="733" t="s">
        <v>2642</v>
      </c>
      <c r="E21" s="727" t="s">
        <v>2643</v>
      </c>
      <c r="F21" s="728">
        <v>38365</v>
      </c>
      <c r="G21" s="18">
        <v>6202330617</v>
      </c>
      <c r="I21" s="433">
        <v>19</v>
      </c>
      <c r="J21" s="722">
        <v>202500700039</v>
      </c>
      <c r="K21" s="741" t="s">
        <v>250</v>
      </c>
      <c r="L21" s="742" t="s">
        <v>2674</v>
      </c>
      <c r="N21" s="106">
        <v>19</v>
      </c>
      <c r="O21" s="622">
        <v>202500700034</v>
      </c>
      <c r="P21" s="743" t="s">
        <v>2675</v>
      </c>
      <c r="Q21" s="717" t="s">
        <v>2676</v>
      </c>
      <c r="R21" s="718">
        <v>37477</v>
      </c>
      <c r="S21" s="70">
        <v>8950367219</v>
      </c>
    </row>
    <row r="22" spans="1:33" ht="24.95" customHeight="1" x14ac:dyDescent="0.25">
      <c r="A22" s="696"/>
      <c r="B22" s="18"/>
      <c r="C22" s="737">
        <v>202500700018</v>
      </c>
      <c r="D22" s="744" t="s">
        <v>2655</v>
      </c>
      <c r="E22" s="744" t="s">
        <v>178</v>
      </c>
      <c r="F22" s="738">
        <v>38404</v>
      </c>
      <c r="G22" s="18" t="s">
        <v>764</v>
      </c>
      <c r="I22" s="433">
        <v>20</v>
      </c>
      <c r="J22" s="722">
        <v>202500700041</v>
      </c>
      <c r="K22" s="701" t="s">
        <v>2677</v>
      </c>
      <c r="L22" s="701" t="s">
        <v>538</v>
      </c>
      <c r="N22" s="106">
        <v>20</v>
      </c>
      <c r="O22" s="622">
        <v>202500700036</v>
      </c>
      <c r="P22" s="745" t="s">
        <v>2607</v>
      </c>
      <c r="Q22" s="717" t="s">
        <v>2608</v>
      </c>
      <c r="R22" s="70"/>
      <c r="S22" s="70">
        <v>7591091103</v>
      </c>
    </row>
    <row r="23" spans="1:33" ht="24.95" customHeight="1" x14ac:dyDescent="0.25">
      <c r="A23" s="696">
        <v>20</v>
      </c>
      <c r="B23" s="18" t="s">
        <v>2589</v>
      </c>
      <c r="C23" s="737">
        <v>202500700019</v>
      </c>
      <c r="D23" s="733" t="s">
        <v>455</v>
      </c>
      <c r="E23" s="727" t="s">
        <v>2603</v>
      </c>
      <c r="F23" s="738">
        <v>37312</v>
      </c>
      <c r="G23" s="18">
        <v>7876419214</v>
      </c>
      <c r="I23" s="433">
        <v>21</v>
      </c>
      <c r="J23" s="722">
        <v>202500700043</v>
      </c>
      <c r="K23" s="701" t="s">
        <v>2678</v>
      </c>
      <c r="L23" s="701" t="s">
        <v>2679</v>
      </c>
      <c r="N23" s="106">
        <v>21</v>
      </c>
      <c r="O23" s="622">
        <v>202500700038</v>
      </c>
      <c r="P23" s="745" t="s">
        <v>2680</v>
      </c>
      <c r="Q23" s="717" t="s">
        <v>2681</v>
      </c>
      <c r="R23" s="718">
        <v>37631</v>
      </c>
      <c r="S23" s="70">
        <v>9105425269</v>
      </c>
    </row>
    <row r="24" spans="1:33" ht="24.95" customHeight="1" x14ac:dyDescent="0.25">
      <c r="A24" s="696">
        <v>21</v>
      </c>
      <c r="B24" s="18" t="s">
        <v>2589</v>
      </c>
      <c r="C24" s="725">
        <v>202500700020</v>
      </c>
      <c r="D24" s="733" t="s">
        <v>1825</v>
      </c>
      <c r="E24" s="727" t="s">
        <v>1744</v>
      </c>
      <c r="F24" s="728">
        <v>34548</v>
      </c>
      <c r="G24" s="18">
        <v>7082032264</v>
      </c>
      <c r="I24" s="433">
        <v>22</v>
      </c>
      <c r="J24" s="746">
        <v>202500721001</v>
      </c>
      <c r="K24" s="723" t="s">
        <v>303</v>
      </c>
      <c r="L24" s="724" t="s">
        <v>2682</v>
      </c>
      <c r="N24" s="106">
        <v>22</v>
      </c>
      <c r="O24" s="622">
        <v>202500700040</v>
      </c>
      <c r="P24" s="414" t="s">
        <v>2683</v>
      </c>
      <c r="Q24" s="717" t="s">
        <v>1933</v>
      </c>
      <c r="R24" s="734">
        <v>37718</v>
      </c>
      <c r="S24" s="70">
        <v>8398805998</v>
      </c>
    </row>
    <row r="25" spans="1:33" ht="24.95" customHeight="1" x14ac:dyDescent="0.25">
      <c r="A25" s="696">
        <v>22</v>
      </c>
      <c r="B25" s="18" t="s">
        <v>2589</v>
      </c>
      <c r="C25" s="737">
        <v>202500700021</v>
      </c>
      <c r="D25" s="733" t="s">
        <v>1724</v>
      </c>
      <c r="E25" s="727" t="s">
        <v>420</v>
      </c>
      <c r="F25" s="728">
        <v>37219</v>
      </c>
      <c r="G25" s="18">
        <v>7206522391</v>
      </c>
      <c r="I25" s="433">
        <v>23</v>
      </c>
      <c r="J25" s="746">
        <v>202500721002</v>
      </c>
      <c r="K25" s="723" t="s">
        <v>2684</v>
      </c>
      <c r="L25" s="729" t="s">
        <v>1646</v>
      </c>
      <c r="N25" s="106">
        <v>23</v>
      </c>
      <c r="O25" s="622">
        <v>202500700042</v>
      </c>
      <c r="P25" s="414" t="s">
        <v>2685</v>
      </c>
      <c r="Q25" s="747" t="s">
        <v>575</v>
      </c>
      <c r="R25" s="718">
        <v>38310</v>
      </c>
      <c r="S25" s="70">
        <v>9215793734</v>
      </c>
    </row>
    <row r="26" spans="1:33" ht="24.95" customHeight="1" x14ac:dyDescent="0.25">
      <c r="A26" s="696">
        <v>23</v>
      </c>
      <c r="B26" s="18" t="s">
        <v>2589</v>
      </c>
      <c r="C26" s="737">
        <v>202500700022</v>
      </c>
      <c r="D26" s="733" t="s">
        <v>2657</v>
      </c>
      <c r="E26" s="727" t="s">
        <v>988</v>
      </c>
      <c r="F26" s="18"/>
      <c r="G26" s="18" t="s">
        <v>764</v>
      </c>
      <c r="I26" s="433">
        <v>24</v>
      </c>
      <c r="J26" s="746">
        <v>202500721012</v>
      </c>
      <c r="K26" s="701" t="s">
        <v>2686</v>
      </c>
      <c r="L26" s="729" t="s">
        <v>2687</v>
      </c>
      <c r="N26" s="106">
        <v>24</v>
      </c>
      <c r="O26" s="622">
        <v>202500700044</v>
      </c>
      <c r="P26" s="414" t="s">
        <v>2688</v>
      </c>
      <c r="Q26" s="414" t="s">
        <v>2608</v>
      </c>
      <c r="R26" s="70"/>
      <c r="S26" s="70">
        <v>7807636259</v>
      </c>
    </row>
    <row r="27" spans="1:33" ht="25.5" x14ac:dyDescent="0.25">
      <c r="A27" s="696">
        <v>24</v>
      </c>
      <c r="B27" s="18" t="s">
        <v>2589</v>
      </c>
      <c r="C27" s="737">
        <v>202500700023</v>
      </c>
      <c r="D27" s="733" t="s">
        <v>2658</v>
      </c>
      <c r="E27" s="727" t="s">
        <v>1367</v>
      </c>
      <c r="F27" s="18"/>
      <c r="G27" s="18" t="s">
        <v>764</v>
      </c>
      <c r="I27" s="433">
        <v>25</v>
      </c>
      <c r="J27" s="748">
        <v>202500721016</v>
      </c>
      <c r="K27" s="723" t="s">
        <v>2689</v>
      </c>
      <c r="L27" s="729" t="s">
        <v>2690</v>
      </c>
      <c r="N27" s="106">
        <v>25</v>
      </c>
      <c r="O27" s="612">
        <v>202500700045</v>
      </c>
      <c r="P27" s="414" t="s">
        <v>2629</v>
      </c>
      <c r="Q27" s="414" t="s">
        <v>2630</v>
      </c>
      <c r="R27" s="718">
        <v>38442</v>
      </c>
      <c r="S27" s="70">
        <v>8288861704</v>
      </c>
    </row>
    <row r="28" spans="1:33" x14ac:dyDescent="0.25">
      <c r="A28" s="696">
        <v>25</v>
      </c>
      <c r="B28" s="18" t="s">
        <v>2589</v>
      </c>
      <c r="C28" s="725">
        <v>202500700024</v>
      </c>
      <c r="D28" s="733" t="s">
        <v>2666</v>
      </c>
      <c r="E28" s="727" t="s">
        <v>1498</v>
      </c>
      <c r="F28" s="728">
        <v>38158</v>
      </c>
      <c r="G28" s="18">
        <v>7832001970</v>
      </c>
      <c r="M28" s="38"/>
      <c r="N28" s="18">
        <v>26</v>
      </c>
      <c r="O28" s="566">
        <v>202500721003</v>
      </c>
      <c r="P28" s="106" t="s">
        <v>2636</v>
      </c>
      <c r="Q28" s="70" t="s">
        <v>128</v>
      </c>
      <c r="R28" s="734">
        <v>37603</v>
      </c>
      <c r="S28" s="70">
        <v>8973000087</v>
      </c>
    </row>
    <row r="29" spans="1:33" ht="25.5" x14ac:dyDescent="0.25">
      <c r="A29" s="696">
        <v>26</v>
      </c>
      <c r="B29" s="18" t="s">
        <v>2589</v>
      </c>
      <c r="C29" s="737">
        <v>202500700025</v>
      </c>
      <c r="D29" s="733" t="s">
        <v>2596</v>
      </c>
      <c r="E29" s="727" t="s">
        <v>2597</v>
      </c>
      <c r="F29" s="728">
        <v>38321</v>
      </c>
      <c r="G29" s="18">
        <v>7206950399</v>
      </c>
      <c r="N29" s="106">
        <v>27</v>
      </c>
      <c r="O29" s="566">
        <v>202500721004</v>
      </c>
      <c r="P29" s="106" t="s">
        <v>2645</v>
      </c>
      <c r="Q29" s="70" t="s">
        <v>2646</v>
      </c>
      <c r="R29" s="734">
        <v>36978</v>
      </c>
      <c r="S29" s="70">
        <v>9416460331</v>
      </c>
    </row>
    <row r="30" spans="1:33" x14ac:dyDescent="0.25">
      <c r="A30" s="696">
        <v>27</v>
      </c>
      <c r="B30" s="18" t="s">
        <v>2589</v>
      </c>
      <c r="C30" s="737">
        <v>202500700026</v>
      </c>
      <c r="D30" s="733" t="s">
        <v>441</v>
      </c>
      <c r="E30" s="727" t="s">
        <v>2659</v>
      </c>
      <c r="F30" s="18"/>
      <c r="G30" s="18" t="s">
        <v>764</v>
      </c>
      <c r="N30" s="106">
        <v>28</v>
      </c>
      <c r="O30" s="566">
        <v>202500721005</v>
      </c>
      <c r="P30" s="106" t="s">
        <v>2616</v>
      </c>
      <c r="Q30" s="70" t="s">
        <v>2691</v>
      </c>
      <c r="R30" s="734">
        <v>37148</v>
      </c>
      <c r="S30" s="70">
        <v>9418432846</v>
      </c>
    </row>
    <row r="31" spans="1:33" ht="25.5" x14ac:dyDescent="0.25">
      <c r="A31" s="696">
        <v>28</v>
      </c>
      <c r="B31" s="18" t="s">
        <v>2589</v>
      </c>
      <c r="C31" s="737">
        <v>202500700027</v>
      </c>
      <c r="D31" s="733" t="s">
        <v>2660</v>
      </c>
      <c r="E31" s="727" t="s">
        <v>1429</v>
      </c>
      <c r="F31" s="18"/>
      <c r="G31" s="18" t="s">
        <v>764</v>
      </c>
      <c r="N31" s="106">
        <v>29</v>
      </c>
      <c r="O31" s="566">
        <v>202500721006</v>
      </c>
      <c r="P31" s="106" t="s">
        <v>2639</v>
      </c>
      <c r="Q31" s="106" t="s">
        <v>2640</v>
      </c>
      <c r="R31" s="734">
        <v>37982</v>
      </c>
      <c r="S31" s="70">
        <v>7080992500</v>
      </c>
    </row>
    <row r="32" spans="1:33" x14ac:dyDescent="0.25">
      <c r="A32" s="696">
        <v>29</v>
      </c>
      <c r="B32" s="18" t="s">
        <v>2589</v>
      </c>
      <c r="C32" s="725">
        <v>202500700028</v>
      </c>
      <c r="D32" s="733" t="s">
        <v>2613</v>
      </c>
      <c r="E32" s="727" t="s">
        <v>2614</v>
      </c>
      <c r="F32" s="728">
        <v>37352</v>
      </c>
      <c r="G32" s="18">
        <v>6230819622</v>
      </c>
      <c r="N32" s="106">
        <v>30</v>
      </c>
      <c r="O32" s="566">
        <v>202500721007</v>
      </c>
      <c r="P32" s="106" t="s">
        <v>2692</v>
      </c>
      <c r="Q32" s="70" t="s">
        <v>2669</v>
      </c>
      <c r="R32" s="734">
        <v>37690</v>
      </c>
      <c r="S32" s="70">
        <v>9467863395</v>
      </c>
    </row>
    <row r="33" spans="1:19" x14ac:dyDescent="0.25">
      <c r="A33" s="696">
        <v>30</v>
      </c>
      <c r="B33" s="18" t="s">
        <v>2589</v>
      </c>
      <c r="C33" s="725">
        <v>202500700029</v>
      </c>
      <c r="D33" s="733" t="s">
        <v>2661</v>
      </c>
      <c r="E33" s="727" t="s">
        <v>1367</v>
      </c>
      <c r="F33" s="18"/>
      <c r="G33" s="18" t="s">
        <v>764</v>
      </c>
      <c r="N33" s="106">
        <v>31</v>
      </c>
      <c r="O33" s="566">
        <v>202500721008</v>
      </c>
      <c r="P33" s="106" t="s">
        <v>2693</v>
      </c>
      <c r="Q33" s="70" t="s">
        <v>178</v>
      </c>
      <c r="R33" s="734">
        <v>37931</v>
      </c>
      <c r="S33" s="70">
        <v>8607741163</v>
      </c>
    </row>
    <row r="34" spans="1:19" x14ac:dyDescent="0.25">
      <c r="A34" s="696">
        <v>31</v>
      </c>
      <c r="B34" s="18" t="s">
        <v>2589</v>
      </c>
      <c r="C34" s="725">
        <v>202500700030</v>
      </c>
      <c r="D34" s="733" t="s">
        <v>2672</v>
      </c>
      <c r="E34" s="727" t="s">
        <v>2673</v>
      </c>
      <c r="F34" s="738">
        <v>36747</v>
      </c>
      <c r="G34" s="18">
        <v>8580692499</v>
      </c>
      <c r="N34" s="106">
        <v>32</v>
      </c>
      <c r="O34" s="566">
        <v>202500721009</v>
      </c>
      <c r="P34" s="106" t="s">
        <v>2340</v>
      </c>
      <c r="Q34" s="106" t="s">
        <v>2694</v>
      </c>
      <c r="R34" s="734">
        <v>37702</v>
      </c>
      <c r="S34" s="70">
        <v>6205292657</v>
      </c>
    </row>
    <row r="35" spans="1:19" x14ac:dyDescent="0.25">
      <c r="A35" s="696">
        <v>32</v>
      </c>
      <c r="B35" s="18" t="s">
        <v>2589</v>
      </c>
      <c r="C35" s="725">
        <v>202500700031</v>
      </c>
      <c r="D35" s="749" t="s">
        <v>2662</v>
      </c>
      <c r="E35" s="727" t="s">
        <v>2663</v>
      </c>
      <c r="F35" s="18"/>
      <c r="G35" s="18" t="s">
        <v>764</v>
      </c>
      <c r="N35" s="106">
        <v>33</v>
      </c>
      <c r="O35" s="566">
        <v>202500721010</v>
      </c>
      <c r="P35" s="106" t="s">
        <v>356</v>
      </c>
      <c r="Q35" s="70" t="s">
        <v>2695</v>
      </c>
      <c r="R35" s="734">
        <v>38245</v>
      </c>
      <c r="S35" s="70">
        <v>7979938853</v>
      </c>
    </row>
    <row r="36" spans="1:19" x14ac:dyDescent="0.25">
      <c r="A36" s="696">
        <v>33</v>
      </c>
      <c r="B36" s="18" t="s">
        <v>2589</v>
      </c>
      <c r="C36" s="725">
        <v>202500700032</v>
      </c>
      <c r="D36" s="749" t="s">
        <v>2664</v>
      </c>
      <c r="E36" s="727" t="s">
        <v>2665</v>
      </c>
      <c r="F36" s="18"/>
      <c r="G36" s="18" t="s">
        <v>764</v>
      </c>
      <c r="N36" s="106">
        <v>34</v>
      </c>
      <c r="O36" s="566">
        <v>202500721011</v>
      </c>
      <c r="P36" s="106" t="s">
        <v>2696</v>
      </c>
      <c r="Q36" s="70" t="s">
        <v>2038</v>
      </c>
      <c r="R36" s="734">
        <v>37700</v>
      </c>
      <c r="S36" s="70">
        <v>9882464255</v>
      </c>
    </row>
    <row r="37" spans="1:19" x14ac:dyDescent="0.25">
      <c r="A37" s="696">
        <v>34</v>
      </c>
      <c r="B37" s="18" t="s">
        <v>2589</v>
      </c>
      <c r="C37" s="725">
        <v>202500700033</v>
      </c>
      <c r="D37" s="749" t="s">
        <v>658</v>
      </c>
      <c r="E37" s="727" t="s">
        <v>2667</v>
      </c>
      <c r="F37" s="18"/>
      <c r="G37" s="18" t="s">
        <v>764</v>
      </c>
      <c r="N37" s="106">
        <v>35</v>
      </c>
      <c r="O37" s="566">
        <v>202500721013</v>
      </c>
      <c r="P37" s="106" t="s">
        <v>2697</v>
      </c>
      <c r="Q37" s="70" t="s">
        <v>2698</v>
      </c>
      <c r="R37" s="734">
        <v>37258</v>
      </c>
      <c r="S37" s="70">
        <v>9588175896</v>
      </c>
    </row>
    <row r="38" spans="1:19" x14ac:dyDescent="0.25">
      <c r="A38" s="696">
        <v>35</v>
      </c>
      <c r="B38" s="18" t="s">
        <v>2589</v>
      </c>
      <c r="C38" s="725">
        <v>202500700034</v>
      </c>
      <c r="D38" s="749" t="s">
        <v>2675</v>
      </c>
      <c r="E38" s="727" t="s">
        <v>2676</v>
      </c>
      <c r="F38" s="728">
        <v>37477</v>
      </c>
      <c r="G38" s="18">
        <v>9896847219</v>
      </c>
      <c r="N38" s="106">
        <v>36</v>
      </c>
      <c r="O38" s="566">
        <v>202500721014</v>
      </c>
      <c r="P38" s="106" t="s">
        <v>2677</v>
      </c>
      <c r="Q38" s="70" t="s">
        <v>2699</v>
      </c>
      <c r="R38" s="734">
        <v>36899</v>
      </c>
      <c r="S38" s="70">
        <v>7015192612</v>
      </c>
    </row>
    <row r="39" spans="1:19" x14ac:dyDescent="0.25">
      <c r="A39" s="696">
        <v>36</v>
      </c>
      <c r="B39" s="18" t="s">
        <v>2589</v>
      </c>
      <c r="C39" s="725">
        <v>202500700035</v>
      </c>
      <c r="D39" s="750" t="s">
        <v>2668</v>
      </c>
      <c r="E39" s="727" t="s">
        <v>2669</v>
      </c>
      <c r="F39" s="18"/>
      <c r="G39" s="18" t="s">
        <v>764</v>
      </c>
      <c r="N39" s="106">
        <v>37</v>
      </c>
      <c r="O39" s="566">
        <v>202500721015</v>
      </c>
      <c r="P39" s="106" t="s">
        <v>2700</v>
      </c>
      <c r="Q39" s="70" t="s">
        <v>2654</v>
      </c>
      <c r="R39" s="734">
        <v>37441</v>
      </c>
      <c r="S39" s="70">
        <v>9304393535</v>
      </c>
    </row>
    <row r="40" spans="1:19" x14ac:dyDescent="0.25">
      <c r="A40" s="696">
        <v>37</v>
      </c>
      <c r="B40" s="18" t="s">
        <v>2589</v>
      </c>
      <c r="C40" s="725">
        <v>202500700036</v>
      </c>
      <c r="D40" s="751" t="s">
        <v>2607</v>
      </c>
      <c r="E40" s="727" t="s">
        <v>2608</v>
      </c>
      <c r="F40" s="18"/>
      <c r="G40" s="18">
        <v>7807636259</v>
      </c>
      <c r="N40" s="106">
        <v>38</v>
      </c>
      <c r="O40" s="566">
        <v>202500721017</v>
      </c>
      <c r="P40" s="106" t="s">
        <v>1535</v>
      </c>
      <c r="Q40" s="70" t="s">
        <v>819</v>
      </c>
      <c r="R40" s="734">
        <v>36841</v>
      </c>
      <c r="S40" s="70">
        <v>9805809685</v>
      </c>
    </row>
    <row r="41" spans="1:19" x14ac:dyDescent="0.25">
      <c r="A41" s="696">
        <v>38</v>
      </c>
      <c r="B41" s="18" t="s">
        <v>2589</v>
      </c>
      <c r="C41" s="725">
        <v>202500700037</v>
      </c>
      <c r="D41" s="751" t="s">
        <v>2670</v>
      </c>
      <c r="E41" s="727" t="s">
        <v>2671</v>
      </c>
      <c r="F41" s="18"/>
      <c r="G41" s="18" t="s">
        <v>764</v>
      </c>
    </row>
    <row r="42" spans="1:19" x14ac:dyDescent="0.25">
      <c r="A42" s="696">
        <v>39</v>
      </c>
      <c r="B42" s="18" t="s">
        <v>2589</v>
      </c>
      <c r="C42" s="725">
        <v>202500700038</v>
      </c>
      <c r="D42" s="751" t="s">
        <v>2680</v>
      </c>
      <c r="E42" s="727" t="s">
        <v>2681</v>
      </c>
      <c r="F42" s="728">
        <v>37631</v>
      </c>
      <c r="G42" s="18">
        <v>7580083233</v>
      </c>
    </row>
    <row r="43" spans="1:19" x14ac:dyDescent="0.25">
      <c r="A43" s="696">
        <v>40</v>
      </c>
      <c r="B43" s="18" t="s">
        <v>2589</v>
      </c>
      <c r="C43" s="725">
        <v>202500700039</v>
      </c>
      <c r="D43" s="751" t="s">
        <v>250</v>
      </c>
      <c r="E43" s="727" t="s">
        <v>2674</v>
      </c>
      <c r="F43" s="18"/>
      <c r="G43" s="18" t="s">
        <v>764</v>
      </c>
    </row>
    <row r="44" spans="1:19" ht="24" x14ac:dyDescent="0.25">
      <c r="A44" s="696">
        <v>41</v>
      </c>
      <c r="B44" s="18" t="s">
        <v>2589</v>
      </c>
      <c r="C44" s="725">
        <v>202500700040</v>
      </c>
      <c r="D44" s="752" t="s">
        <v>2683</v>
      </c>
      <c r="E44" s="727" t="s">
        <v>1933</v>
      </c>
      <c r="F44" s="738">
        <v>37718</v>
      </c>
      <c r="G44" s="18">
        <v>9992559547</v>
      </c>
    </row>
    <row r="45" spans="1:19" x14ac:dyDescent="0.25">
      <c r="A45" s="696">
        <v>42</v>
      </c>
      <c r="B45" s="18" t="s">
        <v>2589</v>
      </c>
      <c r="C45" s="725">
        <v>202500700041</v>
      </c>
      <c r="D45" s="752" t="s">
        <v>2677</v>
      </c>
      <c r="E45" s="753" t="s">
        <v>538</v>
      </c>
      <c r="F45" s="18"/>
      <c r="G45" s="18" t="s">
        <v>764</v>
      </c>
    </row>
    <row r="46" spans="1:19" x14ac:dyDescent="0.25">
      <c r="A46" s="696">
        <v>43</v>
      </c>
      <c r="B46" s="18" t="s">
        <v>2589</v>
      </c>
      <c r="C46" s="725">
        <v>202500700042</v>
      </c>
      <c r="D46" s="752" t="s">
        <v>2685</v>
      </c>
      <c r="E46" s="753" t="s">
        <v>575</v>
      </c>
      <c r="F46" s="728">
        <v>38310</v>
      </c>
      <c r="G46" s="18">
        <v>8572072864</v>
      </c>
    </row>
    <row r="47" spans="1:19" ht="24" x14ac:dyDescent="0.25">
      <c r="A47" s="696">
        <v>44</v>
      </c>
      <c r="B47" s="18" t="s">
        <v>2589</v>
      </c>
      <c r="C47" s="725">
        <v>202500700043</v>
      </c>
      <c r="D47" s="752" t="s">
        <v>2678</v>
      </c>
      <c r="E47" s="750" t="s">
        <v>2679</v>
      </c>
      <c r="F47" s="18"/>
      <c r="G47" s="18" t="s">
        <v>764</v>
      </c>
    </row>
    <row r="48" spans="1:19" x14ac:dyDescent="0.25">
      <c r="A48" s="696">
        <v>45</v>
      </c>
      <c r="B48" s="18" t="s">
        <v>2589</v>
      </c>
      <c r="C48" s="725">
        <v>202500700044</v>
      </c>
      <c r="D48" s="752" t="s">
        <v>2688</v>
      </c>
      <c r="E48" s="752" t="s">
        <v>2608</v>
      </c>
      <c r="F48" s="18"/>
      <c r="G48" s="18">
        <v>7591091103</v>
      </c>
    </row>
    <row r="49" spans="1:7" x14ac:dyDescent="0.25">
      <c r="A49" s="696">
        <v>46</v>
      </c>
      <c r="B49" s="18" t="s">
        <v>2589</v>
      </c>
      <c r="C49" s="737">
        <v>202500700045</v>
      </c>
      <c r="D49" s="752" t="s">
        <v>2629</v>
      </c>
      <c r="E49" s="752" t="s">
        <v>2630</v>
      </c>
      <c r="F49" s="728">
        <v>38442</v>
      </c>
      <c r="G49" s="18">
        <v>9888551720</v>
      </c>
    </row>
    <row r="50" spans="1:7" x14ac:dyDescent="0.25">
      <c r="A50" s="696">
        <v>47</v>
      </c>
      <c r="B50" s="18" t="s">
        <v>2589</v>
      </c>
      <c r="C50" s="713">
        <v>202500721001</v>
      </c>
      <c r="D50" s="754" t="s">
        <v>303</v>
      </c>
      <c r="E50" s="755" t="s">
        <v>2682</v>
      </c>
      <c r="F50" s="738">
        <v>35095</v>
      </c>
      <c r="G50" s="18" t="s">
        <v>764</v>
      </c>
    </row>
    <row r="51" spans="1:7" x14ac:dyDescent="0.25">
      <c r="A51" s="696">
        <v>48</v>
      </c>
      <c r="B51" s="18" t="s">
        <v>2589</v>
      </c>
      <c r="C51" s="713">
        <v>202500721002</v>
      </c>
      <c r="D51" s="754" t="s">
        <v>2684</v>
      </c>
      <c r="E51" s="755" t="s">
        <v>1646</v>
      </c>
      <c r="F51" s="756"/>
      <c r="G51" s="18"/>
    </row>
    <row r="52" spans="1:7" ht="24" x14ac:dyDescent="0.25">
      <c r="A52" s="696">
        <v>49</v>
      </c>
      <c r="B52" s="18" t="s">
        <v>2589</v>
      </c>
      <c r="C52" s="713">
        <v>202500721003</v>
      </c>
      <c r="D52" s="714" t="s">
        <v>2636</v>
      </c>
      <c r="E52" s="715" t="s">
        <v>128</v>
      </c>
      <c r="F52" s="738">
        <v>37603</v>
      </c>
      <c r="G52" s="18">
        <v>7643000087</v>
      </c>
    </row>
    <row r="53" spans="1:7" ht="24" x14ac:dyDescent="0.25">
      <c r="A53" s="696">
        <v>50</v>
      </c>
      <c r="B53" s="18" t="s">
        <v>2589</v>
      </c>
      <c r="C53" s="713">
        <v>202500721004</v>
      </c>
      <c r="D53" s="714" t="s">
        <v>2645</v>
      </c>
      <c r="E53" s="715" t="s">
        <v>2646</v>
      </c>
      <c r="F53" s="738">
        <v>36978</v>
      </c>
      <c r="G53" s="18">
        <v>8607316631</v>
      </c>
    </row>
    <row r="54" spans="1:7" x14ac:dyDescent="0.25">
      <c r="A54" s="696">
        <v>51</v>
      </c>
      <c r="B54" s="18" t="s">
        <v>2589</v>
      </c>
      <c r="C54" s="713">
        <v>202500721005</v>
      </c>
      <c r="D54" s="714" t="s">
        <v>2616</v>
      </c>
      <c r="E54" s="715" t="s">
        <v>2691</v>
      </c>
      <c r="F54" s="738">
        <v>37148</v>
      </c>
      <c r="G54" s="18">
        <v>8626932846</v>
      </c>
    </row>
    <row r="55" spans="1:7" x14ac:dyDescent="0.25">
      <c r="A55" s="696">
        <v>52</v>
      </c>
      <c r="B55" s="18" t="s">
        <v>2589</v>
      </c>
      <c r="C55" s="713">
        <v>202500721006</v>
      </c>
      <c r="D55" s="714" t="s">
        <v>2639</v>
      </c>
      <c r="E55" s="714" t="s">
        <v>2640</v>
      </c>
      <c r="F55" s="738">
        <v>37982</v>
      </c>
      <c r="G55" s="18">
        <v>6205292657</v>
      </c>
    </row>
    <row r="56" spans="1:7" x14ac:dyDescent="0.25">
      <c r="A56" s="696">
        <v>53</v>
      </c>
      <c r="B56" s="18" t="s">
        <v>2589</v>
      </c>
      <c r="C56" s="713">
        <v>202500721007</v>
      </c>
      <c r="D56" s="714" t="s">
        <v>2692</v>
      </c>
      <c r="E56" s="715" t="s">
        <v>2669</v>
      </c>
      <c r="F56" s="738">
        <v>37690</v>
      </c>
      <c r="G56" s="18">
        <v>7027833035</v>
      </c>
    </row>
    <row r="57" spans="1:7" x14ac:dyDescent="0.25">
      <c r="A57" s="696">
        <v>54</v>
      </c>
      <c r="B57" s="18" t="s">
        <v>2589</v>
      </c>
      <c r="C57" s="713">
        <v>202500721008</v>
      </c>
      <c r="D57" s="714" t="s">
        <v>2693</v>
      </c>
      <c r="E57" s="715" t="s">
        <v>178</v>
      </c>
      <c r="F57" s="738">
        <v>37931</v>
      </c>
      <c r="G57" s="18">
        <v>6283715470</v>
      </c>
    </row>
    <row r="58" spans="1:7" x14ac:dyDescent="0.25">
      <c r="A58" s="696">
        <v>55</v>
      </c>
      <c r="B58" s="18" t="s">
        <v>2589</v>
      </c>
      <c r="C58" s="713">
        <v>202500721009</v>
      </c>
      <c r="D58" s="714" t="s">
        <v>2340</v>
      </c>
      <c r="E58" s="714" t="s">
        <v>2694</v>
      </c>
      <c r="F58" s="738">
        <v>37702</v>
      </c>
      <c r="G58" s="30">
        <v>7352238393</v>
      </c>
    </row>
    <row r="59" spans="1:7" x14ac:dyDescent="0.25">
      <c r="A59" s="696">
        <v>56</v>
      </c>
      <c r="B59" s="18" t="s">
        <v>2589</v>
      </c>
      <c r="C59" s="713">
        <v>202500721010</v>
      </c>
      <c r="D59" s="714" t="s">
        <v>356</v>
      </c>
      <c r="E59" s="715" t="s">
        <v>2695</v>
      </c>
      <c r="F59" s="738">
        <v>38245</v>
      </c>
      <c r="G59" s="18">
        <v>9334741191</v>
      </c>
    </row>
    <row r="60" spans="1:7" x14ac:dyDescent="0.25">
      <c r="A60" s="696">
        <v>57</v>
      </c>
      <c r="B60" s="18" t="s">
        <v>2589</v>
      </c>
      <c r="C60" s="713">
        <v>202500721011</v>
      </c>
      <c r="D60" s="714" t="s">
        <v>2696</v>
      </c>
      <c r="E60" s="715" t="s">
        <v>2038</v>
      </c>
      <c r="F60" s="738">
        <v>37700</v>
      </c>
      <c r="G60" s="18">
        <v>7018647601</v>
      </c>
    </row>
    <row r="61" spans="1:7" x14ac:dyDescent="0.25">
      <c r="A61" s="696">
        <v>58</v>
      </c>
      <c r="B61" s="18" t="s">
        <v>2589</v>
      </c>
      <c r="C61" s="713">
        <v>202500721012</v>
      </c>
      <c r="D61" s="714" t="s">
        <v>2686</v>
      </c>
      <c r="E61" s="755" t="s">
        <v>2687</v>
      </c>
      <c r="F61" s="738">
        <v>37328</v>
      </c>
      <c r="G61" s="18" t="s">
        <v>764</v>
      </c>
    </row>
    <row r="62" spans="1:7" x14ac:dyDescent="0.25">
      <c r="A62" s="696">
        <v>59</v>
      </c>
      <c r="B62" s="18" t="s">
        <v>2589</v>
      </c>
      <c r="C62" s="713">
        <v>202500721013</v>
      </c>
      <c r="D62" s="714" t="s">
        <v>2697</v>
      </c>
      <c r="E62" s="715" t="s">
        <v>2698</v>
      </c>
      <c r="F62" s="738">
        <v>37258</v>
      </c>
      <c r="G62" s="18">
        <v>6203524723</v>
      </c>
    </row>
    <row r="63" spans="1:7" x14ac:dyDescent="0.25">
      <c r="A63" s="696">
        <v>60</v>
      </c>
      <c r="B63" s="18" t="s">
        <v>2589</v>
      </c>
      <c r="C63" s="713">
        <v>202500721014</v>
      </c>
      <c r="D63" s="714" t="s">
        <v>2677</v>
      </c>
      <c r="E63" s="715" t="s">
        <v>2699</v>
      </c>
      <c r="F63" s="738">
        <v>36899</v>
      </c>
      <c r="G63" s="18">
        <v>9996941408</v>
      </c>
    </row>
    <row r="64" spans="1:7" x14ac:dyDescent="0.25">
      <c r="A64" s="696">
        <v>61</v>
      </c>
      <c r="B64" s="18" t="s">
        <v>2589</v>
      </c>
      <c r="C64" s="713">
        <v>202500721015</v>
      </c>
      <c r="D64" s="714" t="s">
        <v>2700</v>
      </c>
      <c r="E64" s="715" t="s">
        <v>2654</v>
      </c>
      <c r="F64" s="738">
        <v>37441</v>
      </c>
      <c r="G64" s="18">
        <v>6209915805</v>
      </c>
    </row>
    <row r="65" spans="1:7" x14ac:dyDescent="0.25">
      <c r="A65" s="696">
        <v>62</v>
      </c>
      <c r="B65" s="18" t="s">
        <v>2589</v>
      </c>
      <c r="C65" s="757">
        <v>202500721016</v>
      </c>
      <c r="D65" s="754" t="s">
        <v>2689</v>
      </c>
      <c r="E65" s="755" t="s">
        <v>2690</v>
      </c>
      <c r="F65" s="18"/>
      <c r="G65" s="18" t="s">
        <v>764</v>
      </c>
    </row>
    <row r="66" spans="1:7" x14ac:dyDescent="0.25">
      <c r="A66" s="696">
        <v>63</v>
      </c>
      <c r="B66" s="18" t="s">
        <v>2589</v>
      </c>
      <c r="C66" s="713">
        <v>202500721017</v>
      </c>
      <c r="D66" s="714" t="s">
        <v>1535</v>
      </c>
      <c r="E66" s="715" t="s">
        <v>819</v>
      </c>
      <c r="F66" s="738">
        <v>36841</v>
      </c>
      <c r="G66" s="18">
        <v>7807396857</v>
      </c>
    </row>
  </sheetData>
  <mergeCells count="8">
    <mergeCell ref="AR1:AU1"/>
    <mergeCell ref="AW1:AZ1"/>
    <mergeCell ref="A1:G1"/>
    <mergeCell ref="I1:L1"/>
    <mergeCell ref="N1:S1"/>
    <mergeCell ref="U1:Y1"/>
    <mergeCell ref="Z1:AG1"/>
    <mergeCell ref="AL1:AO1"/>
  </mergeCells>
  <pageMargins left="0.9055118110236221" right="0.70866141732283472" top="0.51181102362204722" bottom="0.74803149606299213" header="0.31496062992125984" footer="0.31496062992125984"/>
  <pageSetup paperSize="9" orientation="portrait" r:id="rId1"/>
  <colBreaks count="5" manualBreakCount="5">
    <brk id="8" max="1048575" man="1"/>
    <brk id="13" max="1048575" man="1"/>
    <brk id="19" max="1048575" man="1"/>
    <brk id="37" max="1048575" man="1"/>
    <brk id="43" max="6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4"/>
  <sheetViews>
    <sheetView topLeftCell="A13" workbookViewId="0">
      <selection activeCell="P20" sqref="P20"/>
    </sheetView>
  </sheetViews>
  <sheetFormatPr defaultRowHeight="15" x14ac:dyDescent="0.25"/>
  <cols>
    <col min="1" max="1" width="3.5703125" customWidth="1"/>
    <col min="2" max="2" width="7.7109375" customWidth="1"/>
    <col min="3" max="4" width="14.7109375" customWidth="1"/>
    <col min="5" max="5" width="18.7109375" customWidth="1"/>
    <col min="6" max="6" width="13.5703125" customWidth="1"/>
    <col min="8" max="8" width="6.5703125" customWidth="1"/>
    <col min="9" max="9" width="7.28515625" customWidth="1"/>
    <col min="10" max="11" width="6.7109375" customWidth="1"/>
    <col min="12" max="12" width="7.5703125" customWidth="1"/>
    <col min="15" max="15" width="8" customWidth="1"/>
    <col min="16" max="16" width="31.140625" customWidth="1"/>
    <col min="17" max="17" width="18.140625" customWidth="1"/>
  </cols>
  <sheetData>
    <row r="1" spans="2:17" ht="82.5" customHeight="1" x14ac:dyDescent="0.25">
      <c r="B1" s="331" t="s">
        <v>2504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2:17" x14ac:dyDescent="0.25">
      <c r="P2" s="267"/>
    </row>
    <row r="3" spans="2:17" x14ac:dyDescent="0.25">
      <c r="P3" s="267"/>
    </row>
    <row r="4" spans="2:17" ht="64.5" thickBot="1" x14ac:dyDescent="0.3">
      <c r="B4" s="333" t="s">
        <v>1</v>
      </c>
      <c r="C4" s="333" t="s">
        <v>1420</v>
      </c>
      <c r="D4" s="333" t="s">
        <v>4</v>
      </c>
      <c r="E4" s="333" t="s">
        <v>5</v>
      </c>
      <c r="F4" s="333" t="s">
        <v>7</v>
      </c>
      <c r="G4" s="333" t="s">
        <v>2505</v>
      </c>
      <c r="H4" s="333" t="s">
        <v>2506</v>
      </c>
      <c r="I4" s="333" t="s">
        <v>2507</v>
      </c>
      <c r="J4" s="333" t="s">
        <v>2508</v>
      </c>
      <c r="K4" s="333" t="s">
        <v>2509</v>
      </c>
      <c r="L4" s="333" t="s">
        <v>1318</v>
      </c>
      <c r="M4" s="333" t="s">
        <v>2317</v>
      </c>
      <c r="N4" s="334" t="s">
        <v>1320</v>
      </c>
      <c r="O4" s="334" t="s">
        <v>1321</v>
      </c>
      <c r="P4" s="334" t="s">
        <v>2318</v>
      </c>
      <c r="Q4" s="356" t="s">
        <v>2319</v>
      </c>
    </row>
    <row r="5" spans="2:17" ht="15.75" thickBot="1" x14ac:dyDescent="0.3">
      <c r="B5" s="364" t="s">
        <v>1324</v>
      </c>
      <c r="C5" s="365">
        <v>48</v>
      </c>
      <c r="D5" s="581"/>
      <c r="E5" s="365"/>
      <c r="F5" s="365"/>
      <c r="G5" s="365"/>
      <c r="H5" s="365"/>
      <c r="I5" s="365"/>
      <c r="J5" s="365"/>
      <c r="K5" s="365"/>
      <c r="L5" s="365"/>
      <c r="M5" s="368">
        <v>29</v>
      </c>
      <c r="N5" s="369">
        <v>24</v>
      </c>
      <c r="O5" s="370">
        <v>0</v>
      </c>
      <c r="P5" s="371">
        <v>1</v>
      </c>
      <c r="Q5" s="638">
        <v>4</v>
      </c>
    </row>
    <row r="6" spans="2:17" ht="35.1" customHeight="1" x14ac:dyDescent="0.25">
      <c r="B6" s="639">
        <v>1</v>
      </c>
      <c r="C6" s="640">
        <v>202500800001</v>
      </c>
      <c r="D6" s="641" t="s">
        <v>2510</v>
      </c>
      <c r="E6" s="641" t="s">
        <v>2511</v>
      </c>
      <c r="F6" s="642">
        <v>9876272801</v>
      </c>
      <c r="G6" s="643">
        <v>1154</v>
      </c>
      <c r="H6" s="643">
        <v>663</v>
      </c>
      <c r="I6" s="643">
        <v>569</v>
      </c>
      <c r="J6" s="643">
        <v>739</v>
      </c>
      <c r="K6" s="643">
        <v>570</v>
      </c>
      <c r="L6" s="644">
        <f>SUM(G6:K6)/5375*100</f>
        <v>68.744186046511629</v>
      </c>
      <c r="M6" s="645" t="s">
        <v>1328</v>
      </c>
      <c r="N6" s="646" t="s">
        <v>1896</v>
      </c>
      <c r="O6" s="643"/>
      <c r="P6" s="643"/>
      <c r="Q6" s="21"/>
    </row>
    <row r="7" spans="2:17" ht="35.1" customHeight="1" x14ac:dyDescent="0.25">
      <c r="B7" s="647">
        <v>2</v>
      </c>
      <c r="C7" s="648">
        <v>202500800002</v>
      </c>
      <c r="D7" s="649" t="s">
        <v>2512</v>
      </c>
      <c r="E7" s="649" t="s">
        <v>2328</v>
      </c>
      <c r="F7" s="650">
        <v>8307794631</v>
      </c>
      <c r="G7" s="352">
        <v>1178</v>
      </c>
      <c r="H7" s="352">
        <v>616</v>
      </c>
      <c r="I7" s="352">
        <v>589</v>
      </c>
      <c r="J7" s="352">
        <v>751</v>
      </c>
      <c r="K7" s="352">
        <v>565</v>
      </c>
      <c r="L7" s="644">
        <f t="shared" ref="L7:L45" si="0">SUM(G7:K7)/5375*100</f>
        <v>68.818604651162801</v>
      </c>
      <c r="M7" s="651" t="s">
        <v>1328</v>
      </c>
      <c r="N7" s="652" t="s">
        <v>1896</v>
      </c>
      <c r="O7" s="352"/>
      <c r="P7" s="352"/>
      <c r="Q7" s="21"/>
    </row>
    <row r="8" spans="2:17" ht="35.1" customHeight="1" x14ac:dyDescent="0.25">
      <c r="B8" s="653">
        <v>3</v>
      </c>
      <c r="C8" s="654">
        <v>202500800003</v>
      </c>
      <c r="D8" s="649" t="s">
        <v>2513</v>
      </c>
      <c r="E8" s="649" t="s">
        <v>141</v>
      </c>
      <c r="F8" s="655">
        <v>8295383691</v>
      </c>
      <c r="G8" s="352">
        <v>1215</v>
      </c>
      <c r="H8" s="352">
        <v>612</v>
      </c>
      <c r="I8" s="352">
        <v>563</v>
      </c>
      <c r="J8" s="352">
        <v>709</v>
      </c>
      <c r="K8" s="352">
        <v>564</v>
      </c>
      <c r="L8" s="644">
        <f t="shared" si="0"/>
        <v>68.148837209302329</v>
      </c>
      <c r="M8" s="651" t="s">
        <v>1328</v>
      </c>
      <c r="N8" s="352"/>
      <c r="O8" s="352"/>
      <c r="P8" s="656" t="s">
        <v>2514</v>
      </c>
      <c r="Q8" s="21"/>
    </row>
    <row r="9" spans="2:17" ht="35.1" customHeight="1" x14ac:dyDescent="0.25">
      <c r="B9" s="647">
        <v>4</v>
      </c>
      <c r="C9" s="654">
        <v>202500800005</v>
      </c>
      <c r="D9" s="649" t="s">
        <v>966</v>
      </c>
      <c r="E9" s="649" t="s">
        <v>2515</v>
      </c>
      <c r="F9" s="649">
        <v>9816414161</v>
      </c>
      <c r="G9" s="352">
        <v>1172</v>
      </c>
      <c r="H9" s="352">
        <v>565</v>
      </c>
      <c r="I9" s="352">
        <v>556</v>
      </c>
      <c r="J9" s="352">
        <v>797</v>
      </c>
      <c r="K9" s="352">
        <v>598</v>
      </c>
      <c r="L9" s="644">
        <f t="shared" si="0"/>
        <v>68.61395348837209</v>
      </c>
      <c r="M9" s="651" t="s">
        <v>1328</v>
      </c>
      <c r="N9" s="352"/>
      <c r="O9" s="352"/>
      <c r="P9" s="657"/>
      <c r="Q9" s="299" t="s">
        <v>2354</v>
      </c>
    </row>
    <row r="10" spans="2:17" ht="35.1" customHeight="1" x14ac:dyDescent="0.25">
      <c r="B10" s="647">
        <v>5</v>
      </c>
      <c r="C10" s="648">
        <v>202500800007</v>
      </c>
      <c r="D10" s="649" t="s">
        <v>2516</v>
      </c>
      <c r="E10" s="649" t="s">
        <v>784</v>
      </c>
      <c r="F10" s="649">
        <v>9876116055</v>
      </c>
      <c r="G10" s="352">
        <v>1024</v>
      </c>
      <c r="H10" s="352">
        <v>613</v>
      </c>
      <c r="I10" s="352">
        <v>596</v>
      </c>
      <c r="J10" s="352">
        <v>701</v>
      </c>
      <c r="K10" s="352">
        <v>524</v>
      </c>
      <c r="L10" s="644">
        <f t="shared" si="0"/>
        <v>64.334883720930236</v>
      </c>
      <c r="M10" s="651" t="s">
        <v>1328</v>
      </c>
      <c r="N10" s="652" t="s">
        <v>1896</v>
      </c>
      <c r="O10" s="352"/>
      <c r="P10" s="352"/>
      <c r="Q10" s="21"/>
    </row>
    <row r="11" spans="2:17" ht="35.1" customHeight="1" x14ac:dyDescent="0.25">
      <c r="B11" s="653">
        <v>6</v>
      </c>
      <c r="C11" s="658">
        <v>202500800009</v>
      </c>
      <c r="D11" s="649" t="s">
        <v>2517</v>
      </c>
      <c r="E11" s="649" t="s">
        <v>2518</v>
      </c>
      <c r="F11" s="649">
        <v>8307974754</v>
      </c>
      <c r="G11" s="352">
        <v>1003</v>
      </c>
      <c r="H11" s="352" t="s">
        <v>282</v>
      </c>
      <c r="I11" s="352">
        <v>497</v>
      </c>
      <c r="J11" s="352">
        <v>634</v>
      </c>
      <c r="K11" s="352" t="s">
        <v>282</v>
      </c>
      <c r="L11" s="644">
        <f t="shared" si="0"/>
        <v>39.70232558139535</v>
      </c>
      <c r="M11" s="352"/>
      <c r="N11" s="352"/>
      <c r="O11" s="352"/>
      <c r="P11" s="352"/>
      <c r="Q11" s="21"/>
    </row>
    <row r="12" spans="2:17" ht="35.1" customHeight="1" x14ac:dyDescent="0.25">
      <c r="B12" s="647">
        <v>7</v>
      </c>
      <c r="C12" s="658">
        <v>202500800011</v>
      </c>
      <c r="D12" s="649" t="s">
        <v>2519</v>
      </c>
      <c r="E12" s="649" t="s">
        <v>2520</v>
      </c>
      <c r="F12" s="649">
        <v>8295724358</v>
      </c>
      <c r="G12" s="352">
        <v>1016</v>
      </c>
      <c r="H12" s="352" t="s">
        <v>282</v>
      </c>
      <c r="I12" s="352" t="s">
        <v>282</v>
      </c>
      <c r="J12" s="352" t="s">
        <v>282</v>
      </c>
      <c r="K12" s="352" t="s">
        <v>282</v>
      </c>
      <c r="L12" s="644">
        <f t="shared" si="0"/>
        <v>18.902325581395349</v>
      </c>
      <c r="M12" s="352"/>
      <c r="N12" s="352"/>
      <c r="O12" s="352"/>
      <c r="P12" s="352"/>
      <c r="Q12" s="21"/>
    </row>
    <row r="13" spans="2:17" ht="35.1" customHeight="1" x14ac:dyDescent="0.25">
      <c r="B13" s="647">
        <v>8</v>
      </c>
      <c r="C13" s="658">
        <v>202500800012</v>
      </c>
      <c r="D13" s="649" t="s">
        <v>2234</v>
      </c>
      <c r="E13" s="649" t="s">
        <v>1453</v>
      </c>
      <c r="F13" s="650">
        <v>9988753911</v>
      </c>
      <c r="G13" s="352">
        <v>1041</v>
      </c>
      <c r="H13" s="352" t="s">
        <v>282</v>
      </c>
      <c r="I13" s="352" t="s">
        <v>282</v>
      </c>
      <c r="J13" s="352" t="s">
        <v>282</v>
      </c>
      <c r="K13" s="352"/>
      <c r="L13" s="644">
        <f t="shared" si="0"/>
        <v>19.367441860465114</v>
      </c>
      <c r="M13" s="352"/>
      <c r="N13" s="352"/>
      <c r="O13" s="352"/>
      <c r="P13" s="352"/>
      <c r="Q13" s="21"/>
    </row>
    <row r="14" spans="2:17" ht="35.1" customHeight="1" x14ac:dyDescent="0.25">
      <c r="B14" s="653">
        <v>9</v>
      </c>
      <c r="C14" s="658">
        <v>202500800013</v>
      </c>
      <c r="D14" s="649" t="s">
        <v>2521</v>
      </c>
      <c r="E14" s="649" t="s">
        <v>2522</v>
      </c>
      <c r="F14" s="650">
        <v>8929277775</v>
      </c>
      <c r="G14" s="352">
        <v>961</v>
      </c>
      <c r="H14" s="352" t="s">
        <v>282</v>
      </c>
      <c r="I14" s="352" t="s">
        <v>282</v>
      </c>
      <c r="J14" s="352" t="s">
        <v>282</v>
      </c>
      <c r="K14" s="352">
        <v>406</v>
      </c>
      <c r="L14" s="644">
        <f t="shared" si="0"/>
        <v>25.432558139534883</v>
      </c>
      <c r="M14" s="352"/>
      <c r="N14" s="352"/>
      <c r="O14" s="352"/>
      <c r="P14" s="352"/>
      <c r="Q14" s="21"/>
    </row>
    <row r="15" spans="2:17" ht="35.1" customHeight="1" x14ac:dyDescent="0.25">
      <c r="B15" s="647">
        <v>10</v>
      </c>
      <c r="C15" s="658">
        <v>202500800016</v>
      </c>
      <c r="D15" s="649" t="s">
        <v>2523</v>
      </c>
      <c r="E15" s="649" t="s">
        <v>2524</v>
      </c>
      <c r="F15" s="649">
        <v>9410539459</v>
      </c>
      <c r="G15" s="352">
        <v>1085</v>
      </c>
      <c r="H15" s="352" t="s">
        <v>282</v>
      </c>
      <c r="I15" s="352" t="s">
        <v>282</v>
      </c>
      <c r="J15" s="352" t="s">
        <v>282</v>
      </c>
      <c r="K15" s="352" t="s">
        <v>282</v>
      </c>
      <c r="L15" s="644">
        <f t="shared" si="0"/>
        <v>20.186046511627907</v>
      </c>
      <c r="M15" s="352"/>
      <c r="N15" s="352"/>
      <c r="O15" s="352"/>
      <c r="P15" s="352"/>
      <c r="Q15" s="21"/>
    </row>
    <row r="16" spans="2:17" ht="35.1" customHeight="1" x14ac:dyDescent="0.25">
      <c r="B16" s="647">
        <v>11</v>
      </c>
      <c r="C16" s="648">
        <v>202500800017</v>
      </c>
      <c r="D16" s="649" t="s">
        <v>627</v>
      </c>
      <c r="E16" s="649" t="s">
        <v>2525</v>
      </c>
      <c r="F16" s="650">
        <v>7206541098</v>
      </c>
      <c r="G16" s="352">
        <v>1180</v>
      </c>
      <c r="H16" s="352">
        <v>646</v>
      </c>
      <c r="I16" s="352">
        <v>689</v>
      </c>
      <c r="J16" s="352">
        <v>915</v>
      </c>
      <c r="K16" s="352">
        <v>703</v>
      </c>
      <c r="L16" s="644">
        <f t="shared" si="0"/>
        <v>76.893023255813958</v>
      </c>
      <c r="M16" s="651" t="s">
        <v>1328</v>
      </c>
      <c r="N16" s="652" t="s">
        <v>1896</v>
      </c>
      <c r="O16" s="352"/>
      <c r="P16" s="352"/>
      <c r="Q16" s="21"/>
    </row>
    <row r="17" spans="2:17" ht="35.1" customHeight="1" x14ac:dyDescent="0.25">
      <c r="B17" s="653">
        <v>12</v>
      </c>
      <c r="C17" s="658">
        <v>202500800019</v>
      </c>
      <c r="D17" s="649" t="s">
        <v>2526</v>
      </c>
      <c r="E17" s="649" t="s">
        <v>2527</v>
      </c>
      <c r="F17" s="650">
        <v>8307848559</v>
      </c>
      <c r="G17" s="352">
        <v>949</v>
      </c>
      <c r="H17" s="352" t="s">
        <v>282</v>
      </c>
      <c r="I17" s="352" t="s">
        <v>282</v>
      </c>
      <c r="J17" s="352" t="s">
        <v>282</v>
      </c>
      <c r="K17" s="352" t="s">
        <v>282</v>
      </c>
      <c r="L17" s="644">
        <f t="shared" si="0"/>
        <v>17.655813953488373</v>
      </c>
      <c r="M17" s="352"/>
      <c r="N17" s="352"/>
      <c r="O17" s="352"/>
      <c r="P17" s="352"/>
      <c r="Q17" s="21"/>
    </row>
    <row r="18" spans="2:17" ht="35.1" customHeight="1" x14ac:dyDescent="0.25">
      <c r="B18" s="647">
        <v>13</v>
      </c>
      <c r="C18" s="648">
        <v>202500800020</v>
      </c>
      <c r="D18" s="649" t="s">
        <v>2528</v>
      </c>
      <c r="E18" s="649" t="s">
        <v>2529</v>
      </c>
      <c r="F18" s="649">
        <v>7082340190</v>
      </c>
      <c r="G18" s="352">
        <v>1087</v>
      </c>
      <c r="H18" s="352">
        <v>505</v>
      </c>
      <c r="I18" s="352">
        <v>596</v>
      </c>
      <c r="J18" s="352">
        <v>803</v>
      </c>
      <c r="K18" s="352">
        <v>607</v>
      </c>
      <c r="L18" s="644">
        <f t="shared" si="0"/>
        <v>66.939534883720924</v>
      </c>
      <c r="M18" s="651" t="s">
        <v>1328</v>
      </c>
      <c r="N18" s="652" t="s">
        <v>1896</v>
      </c>
      <c r="O18" s="352"/>
      <c r="P18" s="352"/>
      <c r="Q18" s="21"/>
    </row>
    <row r="19" spans="2:17" ht="35.1" customHeight="1" x14ac:dyDescent="0.25">
      <c r="B19" s="647">
        <v>14</v>
      </c>
      <c r="C19" s="658">
        <v>202500800022</v>
      </c>
      <c r="D19" s="649" t="s">
        <v>377</v>
      </c>
      <c r="E19" s="649" t="s">
        <v>2530</v>
      </c>
      <c r="F19" s="650">
        <v>7494907980</v>
      </c>
      <c r="G19" s="352">
        <v>1075</v>
      </c>
      <c r="H19" s="352" t="s">
        <v>282</v>
      </c>
      <c r="I19" s="352" t="s">
        <v>282</v>
      </c>
      <c r="J19" s="352" t="s">
        <v>282</v>
      </c>
      <c r="K19" s="352" t="s">
        <v>282</v>
      </c>
      <c r="L19" s="644">
        <f t="shared" si="0"/>
        <v>20</v>
      </c>
      <c r="M19" s="352"/>
      <c r="N19" s="352"/>
      <c r="O19" s="352"/>
      <c r="P19" s="352"/>
      <c r="Q19" s="21"/>
    </row>
    <row r="20" spans="2:17" ht="35.1" customHeight="1" x14ac:dyDescent="0.25">
      <c r="B20" s="653">
        <v>15</v>
      </c>
      <c r="C20" s="648">
        <v>202500800023</v>
      </c>
      <c r="D20" s="649" t="s">
        <v>2531</v>
      </c>
      <c r="E20" s="649" t="s">
        <v>1646</v>
      </c>
      <c r="F20" s="649">
        <v>7056082567</v>
      </c>
      <c r="G20" s="352">
        <v>1178</v>
      </c>
      <c r="H20" s="352">
        <v>674</v>
      </c>
      <c r="I20" s="352">
        <v>688</v>
      </c>
      <c r="J20" s="352">
        <v>924</v>
      </c>
      <c r="K20" s="352">
        <v>705</v>
      </c>
      <c r="L20" s="644">
        <f t="shared" si="0"/>
        <v>77.562790697674416</v>
      </c>
      <c r="M20" s="651" t="s">
        <v>1328</v>
      </c>
      <c r="N20" s="652" t="s">
        <v>1896</v>
      </c>
      <c r="O20" s="352"/>
      <c r="P20" s="352"/>
      <c r="Q20" s="21"/>
    </row>
    <row r="21" spans="2:17" ht="35.1" customHeight="1" x14ac:dyDescent="0.25">
      <c r="B21" s="647">
        <v>16</v>
      </c>
      <c r="C21" s="648">
        <v>202500800025</v>
      </c>
      <c r="D21" s="649" t="s">
        <v>2532</v>
      </c>
      <c r="E21" s="649" t="s">
        <v>356</v>
      </c>
      <c r="F21" s="650">
        <v>9728300111</v>
      </c>
      <c r="G21" s="352">
        <v>1135</v>
      </c>
      <c r="H21" s="352">
        <v>599</v>
      </c>
      <c r="I21" s="352">
        <v>594</v>
      </c>
      <c r="J21" s="352">
        <v>747</v>
      </c>
      <c r="K21" s="352">
        <v>597</v>
      </c>
      <c r="L21" s="644">
        <f t="shared" si="0"/>
        <v>68.316279069767432</v>
      </c>
      <c r="M21" s="651" t="s">
        <v>1328</v>
      </c>
      <c r="N21" s="652" t="s">
        <v>1896</v>
      </c>
      <c r="O21" s="352"/>
      <c r="P21" s="352"/>
      <c r="Q21" s="21"/>
    </row>
    <row r="22" spans="2:17" ht="35.1" customHeight="1" x14ac:dyDescent="0.25">
      <c r="B22" s="647">
        <v>17</v>
      </c>
      <c r="C22" s="648">
        <v>202500800029</v>
      </c>
      <c r="D22" s="649" t="s">
        <v>2533</v>
      </c>
      <c r="E22" s="649" t="s">
        <v>2534</v>
      </c>
      <c r="F22" s="650">
        <v>9729820812</v>
      </c>
      <c r="G22" s="352">
        <v>1130</v>
      </c>
      <c r="H22" s="352">
        <v>556</v>
      </c>
      <c r="I22" s="352">
        <v>501</v>
      </c>
      <c r="J22" s="352">
        <v>696</v>
      </c>
      <c r="K22" s="352">
        <v>608</v>
      </c>
      <c r="L22" s="644">
        <f t="shared" si="0"/>
        <v>64.948837209302326</v>
      </c>
      <c r="M22" s="651" t="s">
        <v>1328</v>
      </c>
      <c r="N22" s="652" t="s">
        <v>1896</v>
      </c>
      <c r="O22" s="352"/>
      <c r="P22" s="352"/>
      <c r="Q22" s="21"/>
    </row>
    <row r="23" spans="2:17" ht="35.1" customHeight="1" x14ac:dyDescent="0.25">
      <c r="B23" s="653">
        <v>18</v>
      </c>
      <c r="C23" s="648">
        <v>202500800030</v>
      </c>
      <c r="D23" s="649" t="s">
        <v>2535</v>
      </c>
      <c r="E23" s="649" t="s">
        <v>1528</v>
      </c>
      <c r="F23" s="649">
        <v>9996495904</v>
      </c>
      <c r="G23" s="352">
        <v>1028</v>
      </c>
      <c r="H23" s="352">
        <v>534</v>
      </c>
      <c r="I23" s="352">
        <v>526</v>
      </c>
      <c r="J23" s="352">
        <v>713</v>
      </c>
      <c r="K23" s="352">
        <v>602</v>
      </c>
      <c r="L23" s="644">
        <f t="shared" si="0"/>
        <v>63.311627906976739</v>
      </c>
      <c r="M23" s="651" t="s">
        <v>1328</v>
      </c>
      <c r="N23" s="652" t="s">
        <v>1896</v>
      </c>
      <c r="O23" s="352"/>
      <c r="P23" s="352"/>
      <c r="Q23" s="21"/>
    </row>
    <row r="24" spans="2:17" ht="35.1" customHeight="1" x14ac:dyDescent="0.25">
      <c r="B24" s="647">
        <v>19</v>
      </c>
      <c r="C24" s="648">
        <v>202500800032</v>
      </c>
      <c r="D24" s="649" t="s">
        <v>2536</v>
      </c>
      <c r="E24" s="649" t="s">
        <v>2537</v>
      </c>
      <c r="F24" s="650">
        <v>8708292116</v>
      </c>
      <c r="G24" s="352">
        <v>1109</v>
      </c>
      <c r="H24" s="352">
        <v>607</v>
      </c>
      <c r="I24" s="352">
        <v>585</v>
      </c>
      <c r="J24" s="352">
        <v>733</v>
      </c>
      <c r="K24" s="352">
        <v>606</v>
      </c>
      <c r="L24" s="644">
        <f t="shared" si="0"/>
        <v>67.720930232558146</v>
      </c>
      <c r="M24" s="651" t="s">
        <v>1328</v>
      </c>
      <c r="N24" s="652" t="s">
        <v>1896</v>
      </c>
      <c r="O24" s="352"/>
      <c r="P24" s="352"/>
      <c r="Q24" s="21"/>
    </row>
    <row r="25" spans="2:17" ht="35.1" customHeight="1" x14ac:dyDescent="0.25">
      <c r="B25" s="647">
        <v>20</v>
      </c>
      <c r="C25" s="648">
        <v>202500800033</v>
      </c>
      <c r="D25" s="649" t="s">
        <v>2538</v>
      </c>
      <c r="E25" s="649" t="s">
        <v>2539</v>
      </c>
      <c r="F25" s="650">
        <v>8572010107</v>
      </c>
      <c r="G25" s="352">
        <v>1237</v>
      </c>
      <c r="H25" s="352">
        <v>609</v>
      </c>
      <c r="I25" s="352">
        <v>616</v>
      </c>
      <c r="J25" s="352">
        <v>885</v>
      </c>
      <c r="K25" s="352">
        <v>702</v>
      </c>
      <c r="L25" s="644">
        <f t="shared" si="0"/>
        <v>75.330232558139528</v>
      </c>
      <c r="M25" s="651" t="s">
        <v>1328</v>
      </c>
      <c r="N25" s="652" t="s">
        <v>1896</v>
      </c>
      <c r="O25" s="352"/>
      <c r="P25" s="352"/>
      <c r="Q25" s="21"/>
    </row>
    <row r="26" spans="2:17" ht="35.1" customHeight="1" x14ac:dyDescent="0.25">
      <c r="B26" s="653">
        <v>21</v>
      </c>
      <c r="C26" s="648">
        <v>202500800034</v>
      </c>
      <c r="D26" s="649" t="s">
        <v>1544</v>
      </c>
      <c r="E26" s="649" t="s">
        <v>2540</v>
      </c>
      <c r="F26" s="650">
        <v>9459644408</v>
      </c>
      <c r="G26" s="352">
        <v>1117</v>
      </c>
      <c r="H26" s="352">
        <v>587</v>
      </c>
      <c r="I26" s="352" t="s">
        <v>282</v>
      </c>
      <c r="J26" s="352">
        <v>706</v>
      </c>
      <c r="K26" s="352">
        <v>620</v>
      </c>
      <c r="L26" s="644">
        <f t="shared" si="0"/>
        <v>56.372093023255808</v>
      </c>
      <c r="M26" s="651" t="s">
        <v>1328</v>
      </c>
      <c r="N26" s="652" t="s">
        <v>1896</v>
      </c>
      <c r="O26" s="352"/>
      <c r="P26" s="352"/>
      <c r="Q26" s="21"/>
    </row>
    <row r="27" spans="2:17" ht="35.1" customHeight="1" x14ac:dyDescent="0.25">
      <c r="B27" s="647">
        <v>22</v>
      </c>
      <c r="C27" s="648">
        <v>202500800036</v>
      </c>
      <c r="D27" s="649" t="s">
        <v>2541</v>
      </c>
      <c r="E27" s="649" t="s">
        <v>807</v>
      </c>
      <c r="F27" s="649">
        <v>9034177157</v>
      </c>
      <c r="G27" s="352">
        <v>1040</v>
      </c>
      <c r="H27" s="352">
        <v>542</v>
      </c>
      <c r="I27" s="352">
        <v>559</v>
      </c>
      <c r="J27" s="352">
        <v>756</v>
      </c>
      <c r="K27" s="352">
        <v>617</v>
      </c>
      <c r="L27" s="644">
        <f t="shared" si="0"/>
        <v>65.376744186046508</v>
      </c>
      <c r="M27" s="651" t="s">
        <v>1328</v>
      </c>
      <c r="N27" s="652" t="s">
        <v>1896</v>
      </c>
      <c r="O27" s="352"/>
      <c r="P27" s="352"/>
      <c r="Q27" s="21"/>
    </row>
    <row r="28" spans="2:17" ht="35.1" customHeight="1" x14ac:dyDescent="0.25">
      <c r="B28" s="647">
        <v>23</v>
      </c>
      <c r="C28" s="648">
        <v>202500800037</v>
      </c>
      <c r="D28" s="649" t="s">
        <v>454</v>
      </c>
      <c r="E28" s="649" t="s">
        <v>575</v>
      </c>
      <c r="F28" s="649">
        <v>7082968706</v>
      </c>
      <c r="G28" s="352">
        <v>1203</v>
      </c>
      <c r="H28" s="352">
        <v>627</v>
      </c>
      <c r="I28" s="352">
        <v>543</v>
      </c>
      <c r="J28" s="352">
        <v>744</v>
      </c>
      <c r="K28" s="352">
        <v>599</v>
      </c>
      <c r="L28" s="644">
        <f t="shared" si="0"/>
        <v>69.134883720930233</v>
      </c>
      <c r="M28" s="651" t="s">
        <v>1328</v>
      </c>
      <c r="N28" s="652" t="s">
        <v>1896</v>
      </c>
      <c r="O28" s="352"/>
      <c r="P28" s="352"/>
      <c r="Q28" s="21"/>
    </row>
    <row r="29" spans="2:17" ht="35.1" customHeight="1" x14ac:dyDescent="0.25">
      <c r="B29" s="653">
        <v>24</v>
      </c>
      <c r="C29" s="658">
        <v>202500800038</v>
      </c>
      <c r="D29" s="649" t="s">
        <v>2542</v>
      </c>
      <c r="E29" s="649" t="s">
        <v>2543</v>
      </c>
      <c r="F29" s="650">
        <v>9873622529</v>
      </c>
      <c r="G29" s="352">
        <v>991</v>
      </c>
      <c r="H29" s="352" t="s">
        <v>282</v>
      </c>
      <c r="I29" s="352" t="s">
        <v>282</v>
      </c>
      <c r="J29" s="352" t="s">
        <v>282</v>
      </c>
      <c r="K29" s="352">
        <v>432</v>
      </c>
      <c r="L29" s="644">
        <f t="shared" si="0"/>
        <v>26.474418604651163</v>
      </c>
      <c r="M29" s="352"/>
      <c r="N29" s="352"/>
      <c r="O29" s="352"/>
      <c r="P29" s="352"/>
      <c r="Q29" s="21"/>
    </row>
    <row r="30" spans="2:17" ht="35.1" customHeight="1" x14ac:dyDescent="0.25">
      <c r="B30" s="647">
        <v>25</v>
      </c>
      <c r="C30" s="659">
        <v>202500800039</v>
      </c>
      <c r="D30" s="660" t="s">
        <v>2544</v>
      </c>
      <c r="E30" s="660" t="s">
        <v>2545</v>
      </c>
      <c r="F30" s="660">
        <v>7876037291</v>
      </c>
      <c r="G30" s="352">
        <v>1043</v>
      </c>
      <c r="H30" s="352">
        <v>532</v>
      </c>
      <c r="I30" s="352" t="s">
        <v>282</v>
      </c>
      <c r="J30" s="352" t="s">
        <v>282</v>
      </c>
      <c r="K30" s="352">
        <v>568</v>
      </c>
      <c r="L30" s="644">
        <f t="shared" si="0"/>
        <v>39.869767441860468</v>
      </c>
      <c r="M30" s="352"/>
      <c r="N30" s="352"/>
      <c r="O30" s="352"/>
      <c r="P30" s="352"/>
      <c r="Q30" s="21"/>
    </row>
    <row r="31" spans="2:17" ht="35.1" customHeight="1" x14ac:dyDescent="0.25">
      <c r="B31" s="647">
        <v>26</v>
      </c>
      <c r="C31" s="661">
        <v>202500800040</v>
      </c>
      <c r="D31" s="662" t="s">
        <v>2546</v>
      </c>
      <c r="E31" s="662" t="s">
        <v>2547</v>
      </c>
      <c r="F31" s="647">
        <v>9896551116</v>
      </c>
      <c r="G31" s="352">
        <v>1112</v>
      </c>
      <c r="H31" s="352">
        <v>547</v>
      </c>
      <c r="I31" s="352">
        <v>586</v>
      </c>
      <c r="J31" s="352">
        <v>805</v>
      </c>
      <c r="K31" s="352">
        <v>657</v>
      </c>
      <c r="L31" s="644">
        <f t="shared" si="0"/>
        <v>68.967441860465115</v>
      </c>
      <c r="M31" s="651" t="s">
        <v>1328</v>
      </c>
      <c r="N31" s="652" t="s">
        <v>1896</v>
      </c>
      <c r="O31" s="352"/>
      <c r="P31" s="352"/>
      <c r="Q31" s="21"/>
    </row>
    <row r="32" spans="2:17" ht="35.1" customHeight="1" x14ac:dyDescent="0.25">
      <c r="B32" s="653">
        <v>27</v>
      </c>
      <c r="C32" s="661">
        <v>202500800041</v>
      </c>
      <c r="D32" s="662" t="s">
        <v>857</v>
      </c>
      <c r="E32" s="662" t="s">
        <v>2548</v>
      </c>
      <c r="F32" s="647">
        <v>8295574058</v>
      </c>
      <c r="G32" s="352">
        <v>1131</v>
      </c>
      <c r="H32" s="352">
        <v>547</v>
      </c>
      <c r="I32" s="352">
        <v>589</v>
      </c>
      <c r="J32" s="352">
        <v>677</v>
      </c>
      <c r="K32" s="352">
        <v>547</v>
      </c>
      <c r="L32" s="644">
        <f t="shared" si="0"/>
        <v>64.948837209302326</v>
      </c>
      <c r="M32" s="651" t="s">
        <v>1328</v>
      </c>
      <c r="N32" s="652" t="s">
        <v>1896</v>
      </c>
      <c r="O32" s="352"/>
      <c r="P32" s="352"/>
      <c r="Q32" s="299" t="s">
        <v>2354</v>
      </c>
    </row>
    <row r="33" spans="2:17" ht="35.1" customHeight="1" x14ac:dyDescent="0.25">
      <c r="B33" s="647">
        <v>28</v>
      </c>
      <c r="C33" s="661">
        <v>202500800043</v>
      </c>
      <c r="D33" s="662" t="s">
        <v>2549</v>
      </c>
      <c r="E33" s="662" t="s">
        <v>575</v>
      </c>
      <c r="F33" s="647">
        <v>8295724358</v>
      </c>
      <c r="G33" s="352">
        <v>1298</v>
      </c>
      <c r="H33" s="352">
        <v>745</v>
      </c>
      <c r="I33" s="352">
        <v>697</v>
      </c>
      <c r="J33" s="352">
        <v>902</v>
      </c>
      <c r="K33" s="352">
        <v>731</v>
      </c>
      <c r="L33" s="644">
        <f t="shared" si="0"/>
        <v>81.358139534883719</v>
      </c>
      <c r="M33" s="651" t="s">
        <v>1328</v>
      </c>
      <c r="N33" s="652" t="s">
        <v>1896</v>
      </c>
      <c r="O33" s="352"/>
      <c r="P33" s="352"/>
      <c r="Q33" s="299" t="s">
        <v>2354</v>
      </c>
    </row>
    <row r="34" spans="2:17" ht="35.1" customHeight="1" x14ac:dyDescent="0.25">
      <c r="B34" s="647">
        <v>29</v>
      </c>
      <c r="C34" s="663">
        <v>202500800044</v>
      </c>
      <c r="D34" s="662" t="s">
        <v>492</v>
      </c>
      <c r="E34" s="662" t="s">
        <v>1574</v>
      </c>
      <c r="F34" s="647">
        <v>7717449254</v>
      </c>
      <c r="G34" s="352">
        <v>1013</v>
      </c>
      <c r="H34" s="352">
        <v>607</v>
      </c>
      <c r="I34" s="352">
        <v>553</v>
      </c>
      <c r="J34" s="352" t="s">
        <v>282</v>
      </c>
      <c r="K34" s="352">
        <v>561</v>
      </c>
      <c r="L34" s="644">
        <f t="shared" si="0"/>
        <v>50.865116279069767</v>
      </c>
      <c r="M34" s="352"/>
      <c r="N34" s="352"/>
      <c r="O34" s="352"/>
      <c r="P34" s="352"/>
      <c r="Q34" s="21"/>
    </row>
    <row r="35" spans="2:17" ht="35.1" customHeight="1" x14ac:dyDescent="0.25">
      <c r="B35" s="653">
        <v>30</v>
      </c>
      <c r="C35" s="663">
        <v>202500800045</v>
      </c>
      <c r="D35" s="662" t="s">
        <v>2550</v>
      </c>
      <c r="E35" s="662" t="s">
        <v>2551</v>
      </c>
      <c r="F35" s="647">
        <v>7404901089</v>
      </c>
      <c r="G35" s="352">
        <v>1064</v>
      </c>
      <c r="H35" s="352">
        <v>517</v>
      </c>
      <c r="I35" s="352" t="s">
        <v>282</v>
      </c>
      <c r="J35" s="352" t="s">
        <v>282</v>
      </c>
      <c r="K35" s="352">
        <v>479</v>
      </c>
      <c r="L35" s="644">
        <f t="shared" si="0"/>
        <v>38.325581395348834</v>
      </c>
      <c r="M35" s="352"/>
      <c r="N35" s="352"/>
      <c r="O35" s="352"/>
      <c r="P35" s="352"/>
      <c r="Q35" s="21"/>
    </row>
    <row r="36" spans="2:17" ht="35.1" customHeight="1" x14ac:dyDescent="0.25">
      <c r="B36" s="647">
        <v>31</v>
      </c>
      <c r="C36" s="663">
        <v>202500800048</v>
      </c>
      <c r="D36" s="662" t="s">
        <v>2552</v>
      </c>
      <c r="E36" s="662" t="s">
        <v>2553</v>
      </c>
      <c r="F36" s="662">
        <v>8171087551</v>
      </c>
      <c r="G36" s="352">
        <v>966</v>
      </c>
      <c r="H36" s="352" t="s">
        <v>282</v>
      </c>
      <c r="I36" s="352" t="s">
        <v>282</v>
      </c>
      <c r="J36" s="352" t="s">
        <v>282</v>
      </c>
      <c r="K36" s="352" t="s">
        <v>282</v>
      </c>
      <c r="L36" s="644">
        <f t="shared" si="0"/>
        <v>17.972093023255812</v>
      </c>
      <c r="M36" s="352"/>
      <c r="N36" s="352"/>
      <c r="O36" s="352"/>
      <c r="P36" s="352"/>
      <c r="Q36" s="21"/>
    </row>
    <row r="37" spans="2:17" ht="35.1" customHeight="1" x14ac:dyDescent="0.25">
      <c r="B37" s="653">
        <v>32</v>
      </c>
      <c r="C37" s="661">
        <v>202500800049</v>
      </c>
      <c r="D37" s="662" t="s">
        <v>2554</v>
      </c>
      <c r="E37" s="662" t="s">
        <v>2126</v>
      </c>
      <c r="F37" s="662">
        <v>7807885031</v>
      </c>
      <c r="G37" s="352">
        <v>1068</v>
      </c>
      <c r="H37" s="352">
        <v>495</v>
      </c>
      <c r="I37" s="352">
        <v>491</v>
      </c>
      <c r="J37" s="352"/>
      <c r="K37" s="352">
        <v>538</v>
      </c>
      <c r="L37" s="644">
        <f t="shared" si="0"/>
        <v>48.223255813953486</v>
      </c>
      <c r="M37" s="651" t="s">
        <v>1713</v>
      </c>
      <c r="N37" s="652" t="s">
        <v>1896</v>
      </c>
      <c r="O37" s="352"/>
      <c r="P37" s="352"/>
      <c r="Q37" s="21"/>
    </row>
    <row r="38" spans="2:17" ht="35.1" customHeight="1" x14ac:dyDescent="0.25">
      <c r="B38" s="647">
        <v>33</v>
      </c>
      <c r="C38" s="663">
        <v>202500800051</v>
      </c>
      <c r="D38" s="662" t="s">
        <v>2555</v>
      </c>
      <c r="E38" s="662" t="s">
        <v>256</v>
      </c>
      <c r="F38" s="647">
        <v>9459278495</v>
      </c>
      <c r="G38" s="352">
        <v>1095</v>
      </c>
      <c r="H38" s="352">
        <v>552</v>
      </c>
      <c r="I38" s="352">
        <v>589</v>
      </c>
      <c r="J38" s="352" t="s">
        <v>282</v>
      </c>
      <c r="K38" s="352">
        <v>584</v>
      </c>
      <c r="L38" s="644">
        <f t="shared" si="0"/>
        <v>52.465116279069768</v>
      </c>
      <c r="M38" s="352"/>
      <c r="N38" s="352"/>
      <c r="O38" s="352"/>
      <c r="P38" s="352"/>
      <c r="Q38" s="21"/>
    </row>
    <row r="39" spans="2:17" ht="35.1" customHeight="1" x14ac:dyDescent="0.25">
      <c r="B39" s="653">
        <v>34</v>
      </c>
      <c r="C39" s="661">
        <v>202500800052</v>
      </c>
      <c r="D39" s="662" t="s">
        <v>2556</v>
      </c>
      <c r="E39" s="662" t="s">
        <v>2557</v>
      </c>
      <c r="F39" s="647">
        <v>9588351058</v>
      </c>
      <c r="G39" s="352">
        <v>1104</v>
      </c>
      <c r="H39" s="352">
        <v>538</v>
      </c>
      <c r="I39" s="352" t="s">
        <v>282</v>
      </c>
      <c r="J39" s="352">
        <v>776</v>
      </c>
      <c r="K39" s="352">
        <v>677</v>
      </c>
      <c r="L39" s="644">
        <f t="shared" si="0"/>
        <v>57.581395348837205</v>
      </c>
      <c r="M39" s="352"/>
      <c r="N39" s="352"/>
      <c r="O39" s="352"/>
      <c r="P39" s="352"/>
      <c r="Q39" s="21"/>
    </row>
    <row r="40" spans="2:17" ht="35.1" customHeight="1" x14ac:dyDescent="0.25">
      <c r="B40" s="647">
        <v>35</v>
      </c>
      <c r="C40" s="663">
        <v>202500800054</v>
      </c>
      <c r="D40" s="662" t="s">
        <v>2558</v>
      </c>
      <c r="E40" s="662" t="s">
        <v>128</v>
      </c>
      <c r="F40" s="662">
        <v>8570097641</v>
      </c>
      <c r="G40" s="352" t="s">
        <v>282</v>
      </c>
      <c r="H40" s="352" t="s">
        <v>282</v>
      </c>
      <c r="I40" s="352" t="s">
        <v>282</v>
      </c>
      <c r="J40" s="352" t="s">
        <v>282</v>
      </c>
      <c r="K40" s="352" t="s">
        <v>282</v>
      </c>
      <c r="L40" s="644">
        <f t="shared" si="0"/>
        <v>0</v>
      </c>
      <c r="M40" s="352"/>
      <c r="N40" s="352"/>
      <c r="O40" s="352"/>
      <c r="P40" s="352"/>
      <c r="Q40" s="21"/>
    </row>
    <row r="41" spans="2:17" ht="35.1" customHeight="1" x14ac:dyDescent="0.25">
      <c r="B41" s="653">
        <v>36</v>
      </c>
      <c r="C41" s="661">
        <v>202500800056</v>
      </c>
      <c r="D41" s="662" t="s">
        <v>2559</v>
      </c>
      <c r="E41" s="662" t="s">
        <v>2560</v>
      </c>
      <c r="F41" s="662">
        <v>7559690242</v>
      </c>
      <c r="G41" s="352">
        <v>1056</v>
      </c>
      <c r="H41" s="352">
        <v>540</v>
      </c>
      <c r="I41" s="352">
        <v>539</v>
      </c>
      <c r="J41" s="352"/>
      <c r="K41" s="352">
        <v>545</v>
      </c>
      <c r="L41" s="644">
        <f t="shared" si="0"/>
        <v>49.860465116279066</v>
      </c>
      <c r="M41" s="651" t="s">
        <v>1713</v>
      </c>
      <c r="N41" s="652" t="s">
        <v>1896</v>
      </c>
      <c r="O41" s="352"/>
      <c r="P41" s="352"/>
      <c r="Q41" s="299" t="s">
        <v>2354</v>
      </c>
    </row>
    <row r="42" spans="2:17" ht="35.1" customHeight="1" x14ac:dyDescent="0.25">
      <c r="B42" s="647">
        <v>37</v>
      </c>
      <c r="C42" s="663">
        <v>202500800057</v>
      </c>
      <c r="D42" s="662" t="s">
        <v>2026</v>
      </c>
      <c r="E42" s="662" t="s">
        <v>2561</v>
      </c>
      <c r="F42" s="647">
        <v>8629844177</v>
      </c>
      <c r="G42" s="352" t="s">
        <v>282</v>
      </c>
      <c r="H42" s="352" t="s">
        <v>282</v>
      </c>
      <c r="I42" s="352" t="s">
        <v>282</v>
      </c>
      <c r="J42" s="352" t="s">
        <v>282</v>
      </c>
      <c r="K42" s="352" t="s">
        <v>282</v>
      </c>
      <c r="L42" s="644">
        <f t="shared" si="0"/>
        <v>0</v>
      </c>
      <c r="M42" s="352"/>
      <c r="N42" s="352"/>
      <c r="O42" s="352"/>
      <c r="P42" s="352"/>
      <c r="Q42" s="21"/>
    </row>
    <row r="43" spans="2:17" ht="35.1" customHeight="1" x14ac:dyDescent="0.25">
      <c r="B43" s="653">
        <v>38</v>
      </c>
      <c r="C43" s="663">
        <v>202500800058</v>
      </c>
      <c r="D43" s="662" t="s">
        <v>2562</v>
      </c>
      <c r="E43" s="662" t="s">
        <v>871</v>
      </c>
      <c r="F43" s="647">
        <v>8076740442</v>
      </c>
      <c r="G43" s="352">
        <v>1019</v>
      </c>
      <c r="H43" s="352" t="s">
        <v>282</v>
      </c>
      <c r="I43" s="352" t="s">
        <v>282</v>
      </c>
      <c r="J43" s="352" t="s">
        <v>282</v>
      </c>
      <c r="K43" s="352" t="s">
        <v>282</v>
      </c>
      <c r="L43" s="644">
        <f t="shared" si="0"/>
        <v>18.958139534883721</v>
      </c>
      <c r="M43" s="352"/>
      <c r="N43" s="352"/>
      <c r="O43" s="352"/>
      <c r="P43" s="352"/>
      <c r="Q43" s="21"/>
    </row>
    <row r="44" spans="2:17" ht="35.1" customHeight="1" x14ac:dyDescent="0.25">
      <c r="B44" s="647">
        <v>39</v>
      </c>
      <c r="C44" s="663">
        <v>202500800059</v>
      </c>
      <c r="D44" s="662" t="s">
        <v>1859</v>
      </c>
      <c r="E44" s="662" t="s">
        <v>1744</v>
      </c>
      <c r="F44" s="662">
        <v>8708675598</v>
      </c>
      <c r="G44" s="352">
        <v>960</v>
      </c>
      <c r="H44" s="352" t="s">
        <v>282</v>
      </c>
      <c r="I44" s="352" t="s">
        <v>282</v>
      </c>
      <c r="J44" s="352" t="s">
        <v>282</v>
      </c>
      <c r="K44" s="352" t="s">
        <v>282</v>
      </c>
      <c r="L44" s="644">
        <f t="shared" si="0"/>
        <v>17.86046511627907</v>
      </c>
      <c r="M44" s="352"/>
      <c r="N44" s="352"/>
      <c r="O44" s="352"/>
      <c r="P44" s="352"/>
      <c r="Q44" s="21"/>
    </row>
    <row r="45" spans="2:17" ht="35.1" customHeight="1" x14ac:dyDescent="0.25">
      <c r="B45" s="653">
        <v>40</v>
      </c>
      <c r="C45" s="664">
        <v>202500800060</v>
      </c>
      <c r="D45" s="665" t="s">
        <v>2563</v>
      </c>
      <c r="E45" s="665" t="s">
        <v>1429</v>
      </c>
      <c r="F45" s="666">
        <v>9255551550</v>
      </c>
      <c r="G45" s="352" t="s">
        <v>282</v>
      </c>
      <c r="H45" s="352" t="s">
        <v>282</v>
      </c>
      <c r="I45" s="352" t="s">
        <v>282</v>
      </c>
      <c r="J45" s="352" t="s">
        <v>282</v>
      </c>
      <c r="K45" s="352"/>
      <c r="L45" s="644">
        <f t="shared" si="0"/>
        <v>0</v>
      </c>
      <c r="M45" s="352"/>
      <c r="N45" s="352"/>
      <c r="O45" s="352"/>
      <c r="P45" s="352"/>
      <c r="Q45" s="21"/>
    </row>
    <row r="46" spans="2:17" ht="35.1" customHeight="1" x14ac:dyDescent="0.25">
      <c r="B46" s="647">
        <v>41</v>
      </c>
      <c r="C46" s="661">
        <v>202500821002</v>
      </c>
      <c r="D46" s="667" t="s">
        <v>2564</v>
      </c>
      <c r="E46" s="667"/>
      <c r="F46" s="667"/>
      <c r="G46" s="352" t="s">
        <v>1426</v>
      </c>
      <c r="H46" s="352">
        <v>523</v>
      </c>
      <c r="I46" s="352">
        <v>531</v>
      </c>
      <c r="J46" s="352">
        <v>661</v>
      </c>
      <c r="K46" s="352">
        <v>546</v>
      </c>
      <c r="L46" s="644">
        <f>SUM(H46:K46)/3950*100</f>
        <v>57.240506329113927</v>
      </c>
      <c r="M46" s="651" t="s">
        <v>1713</v>
      </c>
      <c r="N46" s="652" t="s">
        <v>1896</v>
      </c>
      <c r="O46" s="352"/>
      <c r="P46" s="352"/>
      <c r="Q46" s="21"/>
    </row>
    <row r="47" spans="2:17" ht="35.1" customHeight="1" x14ac:dyDescent="0.25">
      <c r="B47" s="653">
        <v>42</v>
      </c>
      <c r="C47" s="661">
        <v>202500821004</v>
      </c>
      <c r="D47" s="667" t="s">
        <v>2565</v>
      </c>
      <c r="E47" s="667"/>
      <c r="F47" s="667"/>
      <c r="G47" s="352" t="s">
        <v>1426</v>
      </c>
      <c r="H47" s="352">
        <v>703</v>
      </c>
      <c r="I47" s="352">
        <v>713</v>
      </c>
      <c r="J47" s="352">
        <v>949</v>
      </c>
      <c r="K47" s="352">
        <v>708</v>
      </c>
      <c r="L47" s="644">
        <f t="shared" ref="L47:L53" si="1">SUM(H47:K47)/3950*100</f>
        <v>77.797468354430379</v>
      </c>
      <c r="M47" s="651" t="s">
        <v>1713</v>
      </c>
      <c r="N47" s="652" t="s">
        <v>1896</v>
      </c>
      <c r="O47" s="352"/>
      <c r="P47" s="352"/>
      <c r="Q47" s="21"/>
    </row>
    <row r="48" spans="2:17" ht="35.1" customHeight="1" x14ac:dyDescent="0.25">
      <c r="B48" s="647">
        <v>43</v>
      </c>
      <c r="C48" s="661">
        <v>202500821006</v>
      </c>
      <c r="D48" s="667" t="s">
        <v>2566</v>
      </c>
      <c r="E48" s="667"/>
      <c r="F48" s="667"/>
      <c r="G48" s="352" t="s">
        <v>1426</v>
      </c>
      <c r="H48" s="352">
        <v>769</v>
      </c>
      <c r="I48" s="352">
        <v>779</v>
      </c>
      <c r="J48" s="352">
        <v>978</v>
      </c>
      <c r="K48" s="352">
        <v>735</v>
      </c>
      <c r="L48" s="644">
        <f t="shared" si="1"/>
        <v>82.556962025316466</v>
      </c>
      <c r="M48" s="651" t="s">
        <v>1713</v>
      </c>
      <c r="N48" s="652" t="s">
        <v>1896</v>
      </c>
      <c r="O48" s="352"/>
      <c r="P48" s="352"/>
      <c r="Q48" s="21"/>
    </row>
    <row r="49" spans="2:17" ht="35.1" customHeight="1" x14ac:dyDescent="0.25">
      <c r="B49" s="653">
        <v>44</v>
      </c>
      <c r="C49" s="663">
        <v>202500821008</v>
      </c>
      <c r="D49" s="662" t="s">
        <v>2567</v>
      </c>
      <c r="E49" s="667"/>
      <c r="F49" s="667"/>
      <c r="G49" s="352" t="s">
        <v>1426</v>
      </c>
      <c r="H49" s="352" t="s">
        <v>282</v>
      </c>
      <c r="I49" s="352" t="s">
        <v>282</v>
      </c>
      <c r="J49" s="352" t="s">
        <v>282</v>
      </c>
      <c r="K49" s="352">
        <v>471</v>
      </c>
      <c r="L49" s="644">
        <f t="shared" si="1"/>
        <v>11.924050632911392</v>
      </c>
      <c r="M49" s="352"/>
      <c r="N49" s="352"/>
      <c r="O49" s="352"/>
      <c r="P49" s="352"/>
      <c r="Q49" s="21"/>
    </row>
    <row r="50" spans="2:17" ht="35.1" customHeight="1" x14ac:dyDescent="0.25">
      <c r="B50" s="647">
        <v>45</v>
      </c>
      <c r="C50" s="663">
        <v>202500821010</v>
      </c>
      <c r="D50" s="662" t="s">
        <v>2568</v>
      </c>
      <c r="E50" s="667"/>
      <c r="F50" s="667"/>
      <c r="G50" s="352" t="s">
        <v>1426</v>
      </c>
      <c r="H50" s="352" t="s">
        <v>282</v>
      </c>
      <c r="I50" s="352" t="s">
        <v>282</v>
      </c>
      <c r="J50" s="352" t="s">
        <v>282</v>
      </c>
      <c r="K50" s="352" t="s">
        <v>282</v>
      </c>
      <c r="L50" s="644">
        <f t="shared" si="1"/>
        <v>0</v>
      </c>
      <c r="M50" s="352"/>
      <c r="N50" s="352"/>
      <c r="O50" s="352"/>
      <c r="P50" s="352"/>
      <c r="Q50" s="21"/>
    </row>
    <row r="51" spans="2:17" ht="35.1" customHeight="1" x14ac:dyDescent="0.25">
      <c r="B51" s="653">
        <v>46</v>
      </c>
      <c r="C51" s="661">
        <v>202500821013</v>
      </c>
      <c r="D51" s="662" t="s">
        <v>2569</v>
      </c>
      <c r="E51" s="667"/>
      <c r="F51" s="667"/>
      <c r="G51" s="352" t="s">
        <v>1426</v>
      </c>
      <c r="H51" s="352">
        <v>705</v>
      </c>
      <c r="I51" s="352">
        <v>711</v>
      </c>
      <c r="J51" s="352">
        <v>879</v>
      </c>
      <c r="K51" s="352">
        <v>639</v>
      </c>
      <c r="L51" s="644">
        <f t="shared" si="1"/>
        <v>74.278481012658233</v>
      </c>
      <c r="M51" s="651" t="s">
        <v>1713</v>
      </c>
      <c r="N51" s="652" t="s">
        <v>1896</v>
      </c>
      <c r="O51" s="352"/>
      <c r="P51" s="352"/>
      <c r="Q51" s="21"/>
    </row>
    <row r="52" spans="2:17" ht="35.1" customHeight="1" x14ac:dyDescent="0.25">
      <c r="B52" s="647">
        <v>47</v>
      </c>
      <c r="C52" s="668">
        <v>202500821015</v>
      </c>
      <c r="D52" s="669" t="s">
        <v>2570</v>
      </c>
      <c r="E52" s="669"/>
      <c r="F52" s="669"/>
      <c r="G52" s="352" t="s">
        <v>1426</v>
      </c>
      <c r="H52" s="352">
        <v>527</v>
      </c>
      <c r="I52" s="352">
        <v>520</v>
      </c>
      <c r="J52" s="352">
        <v>714</v>
      </c>
      <c r="K52" s="352">
        <v>554</v>
      </c>
      <c r="L52" s="644">
        <f t="shared" si="1"/>
        <v>58.607594936708864</v>
      </c>
      <c r="M52" s="651" t="s">
        <v>1713</v>
      </c>
      <c r="N52" s="652" t="s">
        <v>1896</v>
      </c>
      <c r="O52" s="352"/>
      <c r="P52" s="352"/>
      <c r="Q52" s="21"/>
    </row>
    <row r="53" spans="2:17" ht="35.1" customHeight="1" x14ac:dyDescent="0.25">
      <c r="B53" s="653">
        <v>48</v>
      </c>
      <c r="C53" s="670">
        <v>202500821016</v>
      </c>
      <c r="D53" s="669" t="s">
        <v>2563</v>
      </c>
      <c r="E53" s="669"/>
      <c r="F53" s="669"/>
      <c r="G53" s="352" t="s">
        <v>1426</v>
      </c>
      <c r="H53" s="352" t="s">
        <v>282</v>
      </c>
      <c r="I53" s="352" t="s">
        <v>282</v>
      </c>
      <c r="J53" s="352" t="s">
        <v>282</v>
      </c>
      <c r="K53" s="352" t="s">
        <v>282</v>
      </c>
      <c r="L53" s="644">
        <f t="shared" si="1"/>
        <v>0</v>
      </c>
      <c r="M53" s="352"/>
      <c r="N53" s="352"/>
      <c r="O53" s="352"/>
      <c r="P53" s="352"/>
      <c r="Q53" s="21"/>
    </row>
    <row r="54" spans="2:17" ht="45" customHeight="1" x14ac:dyDescent="0.25"/>
  </sheetData>
  <mergeCells count="1">
    <mergeCell ref="B1:P1"/>
  </mergeCells>
  <pageMargins left="0.32" right="0.31" top="0.31" bottom="0.28999999999999998" header="0.31496062992125984" footer="0.31496062992125984"/>
  <pageSetup paperSize="9"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4"/>
  <sheetViews>
    <sheetView topLeftCell="A48" zoomScaleNormal="100" workbookViewId="0">
      <selection activeCell="D57" sqref="D57"/>
    </sheetView>
  </sheetViews>
  <sheetFormatPr defaultRowHeight="15" x14ac:dyDescent="0.25"/>
  <cols>
    <col min="1" max="1" width="1" customWidth="1"/>
    <col min="2" max="2" width="8.5703125" customWidth="1"/>
    <col min="3" max="3" width="20.28515625" customWidth="1"/>
    <col min="4" max="4" width="15" customWidth="1"/>
    <col min="5" max="5" width="15.5703125" customWidth="1"/>
    <col min="6" max="6" width="13.28515625" style="53" customWidth="1"/>
    <col min="7" max="7" width="16.85546875" style="53" customWidth="1"/>
    <col min="8" max="8" width="8.42578125" customWidth="1"/>
    <col min="9" max="9" width="6.42578125" customWidth="1"/>
    <col min="10" max="10" width="6.85546875" customWidth="1"/>
    <col min="11" max="11" width="7.42578125" customWidth="1"/>
    <col min="13" max="13" width="11.42578125" style="269" bestFit="1" customWidth="1"/>
    <col min="14" max="14" width="11.5703125" style="267" customWidth="1"/>
    <col min="15" max="15" width="11.85546875" style="267" customWidth="1"/>
    <col min="16" max="16" width="11.28515625" customWidth="1"/>
    <col min="17" max="17" width="23.7109375" customWidth="1"/>
    <col min="18" max="18" width="16.5703125" customWidth="1"/>
    <col min="19" max="19" width="15.85546875" customWidth="1"/>
  </cols>
  <sheetData>
    <row r="1" spans="2:19" ht="105.75" customHeight="1" x14ac:dyDescent="0.25">
      <c r="B1" s="552" t="s">
        <v>2411</v>
      </c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</row>
    <row r="2" spans="2:19" ht="68.25" customHeight="1" thickBot="1" x14ac:dyDescent="0.3">
      <c r="B2" s="333" t="s">
        <v>1</v>
      </c>
      <c r="C2" s="333" t="s">
        <v>1420</v>
      </c>
      <c r="D2" s="333" t="s">
        <v>4</v>
      </c>
      <c r="E2" s="333" t="s">
        <v>5</v>
      </c>
      <c r="F2" s="333" t="s">
        <v>7</v>
      </c>
      <c r="G2" s="333" t="s">
        <v>2412</v>
      </c>
      <c r="H2" s="333" t="s">
        <v>2312</v>
      </c>
      <c r="I2" s="333" t="s">
        <v>2413</v>
      </c>
      <c r="J2" s="333" t="s">
        <v>2414</v>
      </c>
      <c r="K2" s="333" t="s">
        <v>2415</v>
      </c>
      <c r="L2" s="333" t="s">
        <v>2416</v>
      </c>
      <c r="M2" s="333" t="s">
        <v>1318</v>
      </c>
      <c r="N2" s="333" t="s">
        <v>2317</v>
      </c>
      <c r="O2" s="334" t="s">
        <v>1320</v>
      </c>
      <c r="P2" s="334" t="s">
        <v>1321</v>
      </c>
      <c r="Q2" s="334" t="s">
        <v>2318</v>
      </c>
      <c r="R2" s="334" t="s">
        <v>2417</v>
      </c>
      <c r="S2" s="356" t="s">
        <v>2319</v>
      </c>
    </row>
    <row r="3" spans="2:19" s="267" customFormat="1" ht="24" customHeight="1" thickBot="1" x14ac:dyDescent="0.3">
      <c r="B3" s="596" t="s">
        <v>1324</v>
      </c>
      <c r="C3" s="597"/>
      <c r="D3" s="598"/>
      <c r="E3" s="597"/>
      <c r="F3" s="599"/>
      <c r="G3" s="599"/>
      <c r="H3" s="597"/>
      <c r="I3" s="597"/>
      <c r="J3" s="597"/>
      <c r="K3" s="597"/>
      <c r="L3" s="597"/>
      <c r="M3" s="599"/>
      <c r="N3" s="394">
        <v>27</v>
      </c>
      <c r="O3" s="600">
        <v>11</v>
      </c>
      <c r="P3" s="601">
        <v>0</v>
      </c>
      <c r="Q3" s="371">
        <v>10</v>
      </c>
      <c r="R3" s="602">
        <v>3</v>
      </c>
      <c r="S3" s="603">
        <v>3</v>
      </c>
    </row>
    <row r="4" spans="2:19" ht="32.25" customHeight="1" x14ac:dyDescent="0.25">
      <c r="B4" s="374">
        <v>1</v>
      </c>
      <c r="C4" s="604">
        <v>202500900001</v>
      </c>
      <c r="D4" s="376" t="s">
        <v>2418</v>
      </c>
      <c r="E4" s="376" t="s">
        <v>2419</v>
      </c>
      <c r="F4" s="376">
        <v>9896816166</v>
      </c>
      <c r="G4" s="605">
        <v>807751104788</v>
      </c>
      <c r="H4" s="606">
        <v>1218</v>
      </c>
      <c r="I4" s="606" t="s">
        <v>282</v>
      </c>
      <c r="J4" s="607">
        <v>585</v>
      </c>
      <c r="K4" s="608" t="s">
        <v>282</v>
      </c>
      <c r="L4" s="609" t="s">
        <v>282</v>
      </c>
      <c r="M4" s="610">
        <f>SUM(I4:L4)/4250*100</f>
        <v>13.76470588235294</v>
      </c>
      <c r="N4" s="263"/>
      <c r="O4" s="263"/>
      <c r="P4" s="264"/>
      <c r="Q4" s="264"/>
      <c r="R4" s="611"/>
      <c r="S4" s="21"/>
    </row>
    <row r="5" spans="2:19" ht="29.25" customHeight="1" x14ac:dyDescent="0.25">
      <c r="B5" s="379">
        <v>2</v>
      </c>
      <c r="C5" s="612">
        <v>202500900002</v>
      </c>
      <c r="D5" s="106" t="s">
        <v>710</v>
      </c>
      <c r="E5" s="106" t="s">
        <v>391</v>
      </c>
      <c r="F5" s="106">
        <v>8091760943</v>
      </c>
      <c r="G5" s="613">
        <v>419604885059</v>
      </c>
      <c r="H5" s="614">
        <v>1095</v>
      </c>
      <c r="I5" s="614" t="s">
        <v>282</v>
      </c>
      <c r="J5" s="615">
        <v>555</v>
      </c>
      <c r="K5" s="616" t="s">
        <v>282</v>
      </c>
      <c r="L5" s="617" t="s">
        <v>282</v>
      </c>
      <c r="M5" s="610">
        <f t="shared" ref="M5:M37" si="0">SUM(H5:L5)/5750*100</f>
        <v>28.695652173913043</v>
      </c>
      <c r="N5" s="252"/>
      <c r="O5" s="252"/>
      <c r="P5" s="21"/>
      <c r="Q5" s="21"/>
      <c r="R5" s="618"/>
      <c r="S5" s="21"/>
    </row>
    <row r="6" spans="2:19" ht="50.1" customHeight="1" x14ac:dyDescent="0.25">
      <c r="B6" s="379">
        <v>3</v>
      </c>
      <c r="C6" s="619">
        <v>202500900003</v>
      </c>
      <c r="D6" s="106" t="s">
        <v>710</v>
      </c>
      <c r="E6" s="106" t="s">
        <v>2420</v>
      </c>
      <c r="F6" s="106">
        <v>9896085977</v>
      </c>
      <c r="G6" s="613">
        <v>528123035486</v>
      </c>
      <c r="H6" s="614">
        <v>1302</v>
      </c>
      <c r="I6" s="614">
        <v>704</v>
      </c>
      <c r="J6" s="615">
        <v>685</v>
      </c>
      <c r="K6" s="616">
        <v>848</v>
      </c>
      <c r="L6" s="617">
        <v>631</v>
      </c>
      <c r="M6" s="610">
        <f t="shared" si="0"/>
        <v>72.521739130434781</v>
      </c>
      <c r="N6" s="382" t="s">
        <v>1328</v>
      </c>
      <c r="O6" s="252"/>
      <c r="P6" s="21"/>
      <c r="Q6" s="620" t="s">
        <v>2421</v>
      </c>
      <c r="R6" s="618"/>
      <c r="S6" s="21"/>
    </row>
    <row r="7" spans="2:19" ht="50.1" customHeight="1" x14ac:dyDescent="0.25">
      <c r="B7" s="379">
        <v>4</v>
      </c>
      <c r="C7" s="612">
        <v>202500900004</v>
      </c>
      <c r="D7" s="106" t="s">
        <v>710</v>
      </c>
      <c r="E7" s="106" t="s">
        <v>2422</v>
      </c>
      <c r="F7" s="106">
        <v>8818097556</v>
      </c>
      <c r="G7" s="613">
        <v>926356809648</v>
      </c>
      <c r="H7" s="614">
        <v>1007</v>
      </c>
      <c r="I7" s="614" t="s">
        <v>282</v>
      </c>
      <c r="J7" s="615" t="s">
        <v>282</v>
      </c>
      <c r="K7" s="616" t="s">
        <v>282</v>
      </c>
      <c r="L7" s="617"/>
      <c r="M7" s="610">
        <f t="shared" si="0"/>
        <v>17.513043478260869</v>
      </c>
      <c r="N7" s="252"/>
      <c r="O7" s="252"/>
      <c r="P7" s="21"/>
      <c r="Q7" s="21"/>
      <c r="R7" s="618"/>
      <c r="S7" s="21"/>
    </row>
    <row r="8" spans="2:19" ht="39.75" customHeight="1" x14ac:dyDescent="0.25">
      <c r="B8" s="379">
        <v>5</v>
      </c>
      <c r="C8" s="612">
        <v>202500900006</v>
      </c>
      <c r="D8" s="106" t="s">
        <v>2423</v>
      </c>
      <c r="E8" s="106" t="s">
        <v>2424</v>
      </c>
      <c r="F8" s="106">
        <v>8580796774</v>
      </c>
      <c r="G8" s="613">
        <v>271856403640</v>
      </c>
      <c r="H8" s="614">
        <v>1230</v>
      </c>
      <c r="I8" s="614">
        <v>711</v>
      </c>
      <c r="J8" s="615">
        <v>682</v>
      </c>
      <c r="K8" s="616">
        <v>823</v>
      </c>
      <c r="L8" s="617">
        <v>605</v>
      </c>
      <c r="M8" s="610">
        <f t="shared" si="0"/>
        <v>70.452173913043481</v>
      </c>
      <c r="N8" s="382" t="s">
        <v>1328</v>
      </c>
      <c r="O8" s="621" t="s">
        <v>1445</v>
      </c>
      <c r="P8" s="21"/>
      <c r="Q8" s="21"/>
      <c r="R8" s="618"/>
      <c r="S8" s="21"/>
    </row>
    <row r="9" spans="2:19" ht="39.75" customHeight="1" x14ac:dyDescent="0.25">
      <c r="B9" s="379">
        <v>6</v>
      </c>
      <c r="C9" s="622">
        <v>202500900007</v>
      </c>
      <c r="D9" s="106" t="s">
        <v>789</v>
      </c>
      <c r="E9" s="106" t="s">
        <v>341</v>
      </c>
      <c r="F9" s="106">
        <v>7876321759</v>
      </c>
      <c r="G9" s="613">
        <v>767263655065</v>
      </c>
      <c r="H9" s="614">
        <v>1065</v>
      </c>
      <c r="I9" s="614" t="s">
        <v>282</v>
      </c>
      <c r="J9" s="615" t="s">
        <v>282</v>
      </c>
      <c r="K9" s="616" t="s">
        <v>282</v>
      </c>
      <c r="L9" s="617" t="s">
        <v>282</v>
      </c>
      <c r="M9" s="610">
        <f t="shared" si="0"/>
        <v>18.521739130434785</v>
      </c>
      <c r="N9" s="252"/>
      <c r="O9" s="252"/>
      <c r="P9" s="21"/>
      <c r="Q9" s="21"/>
      <c r="R9" s="618"/>
      <c r="S9" s="21"/>
    </row>
    <row r="10" spans="2:19" ht="78" customHeight="1" x14ac:dyDescent="0.25">
      <c r="B10" s="379">
        <v>7</v>
      </c>
      <c r="C10" s="619">
        <v>202500900008</v>
      </c>
      <c r="D10" s="106" t="s">
        <v>2425</v>
      </c>
      <c r="E10" s="106" t="s">
        <v>2426</v>
      </c>
      <c r="F10" s="106">
        <v>8570839483</v>
      </c>
      <c r="G10" s="613">
        <v>572054528790</v>
      </c>
      <c r="H10" s="614">
        <v>1111</v>
      </c>
      <c r="I10" s="614">
        <v>693</v>
      </c>
      <c r="J10" s="615">
        <v>743</v>
      </c>
      <c r="K10" s="616">
        <v>897</v>
      </c>
      <c r="L10" s="617">
        <v>647</v>
      </c>
      <c r="M10" s="610">
        <f t="shared" si="0"/>
        <v>71.147826086956528</v>
      </c>
      <c r="N10" s="382" t="s">
        <v>1328</v>
      </c>
      <c r="O10" s="252"/>
      <c r="P10" s="21"/>
      <c r="Q10" s="623" t="s">
        <v>2427</v>
      </c>
      <c r="R10" s="618"/>
      <c r="S10" s="21"/>
    </row>
    <row r="11" spans="2:19" ht="36.75" customHeight="1" x14ac:dyDescent="0.25">
      <c r="B11" s="379">
        <v>8</v>
      </c>
      <c r="C11" s="622">
        <v>202500900009</v>
      </c>
      <c r="D11" s="106" t="s">
        <v>37</v>
      </c>
      <c r="E11" s="106" t="s">
        <v>2428</v>
      </c>
      <c r="F11" s="106">
        <v>9816257154</v>
      </c>
      <c r="G11" s="613">
        <v>765265825729</v>
      </c>
      <c r="H11" s="614">
        <v>987</v>
      </c>
      <c r="I11" s="614" t="s">
        <v>282</v>
      </c>
      <c r="J11" s="615" t="s">
        <v>282</v>
      </c>
      <c r="K11" s="616" t="s">
        <v>282</v>
      </c>
      <c r="L11" s="617" t="s">
        <v>282</v>
      </c>
      <c r="M11" s="610">
        <f t="shared" si="0"/>
        <v>17.165217391304346</v>
      </c>
      <c r="N11" s="252"/>
      <c r="O11" s="252"/>
      <c r="P11" s="21"/>
      <c r="Q11" s="21"/>
      <c r="R11" s="618"/>
      <c r="S11" s="21"/>
    </row>
    <row r="12" spans="2:19" ht="32.25" customHeight="1" x14ac:dyDescent="0.25">
      <c r="B12" s="379">
        <v>9</v>
      </c>
      <c r="C12" s="622">
        <v>202500900011</v>
      </c>
      <c r="D12" s="106" t="s">
        <v>2429</v>
      </c>
      <c r="E12" s="106" t="s">
        <v>2430</v>
      </c>
      <c r="F12" s="106">
        <v>7560031570</v>
      </c>
      <c r="G12" s="613">
        <v>791581395120</v>
      </c>
      <c r="H12" s="614">
        <v>978</v>
      </c>
      <c r="I12" s="614" t="s">
        <v>282</v>
      </c>
      <c r="J12" s="615" t="s">
        <v>282</v>
      </c>
      <c r="K12" s="616" t="s">
        <v>282</v>
      </c>
      <c r="L12" s="617" t="s">
        <v>282</v>
      </c>
      <c r="M12" s="610">
        <f t="shared" si="0"/>
        <v>17.008695652173913</v>
      </c>
      <c r="N12" s="252"/>
      <c r="O12" s="252"/>
      <c r="P12" s="21"/>
      <c r="Q12" s="21"/>
      <c r="R12" s="618"/>
      <c r="S12" s="21"/>
    </row>
    <row r="13" spans="2:19" ht="30.75" customHeight="1" x14ac:dyDescent="0.25">
      <c r="B13" s="379">
        <v>10</v>
      </c>
      <c r="C13" s="612">
        <v>202500900014</v>
      </c>
      <c r="D13" s="106" t="s">
        <v>1263</v>
      </c>
      <c r="E13" s="106" t="s">
        <v>1016</v>
      </c>
      <c r="F13" s="106">
        <v>9882236121</v>
      </c>
      <c r="G13" s="613">
        <v>625313844142</v>
      </c>
      <c r="H13" s="614">
        <v>1049</v>
      </c>
      <c r="I13" s="614" t="s">
        <v>282</v>
      </c>
      <c r="J13" s="615" t="s">
        <v>282</v>
      </c>
      <c r="K13" s="616" t="s">
        <v>282</v>
      </c>
      <c r="L13" s="617" t="s">
        <v>282</v>
      </c>
      <c r="M13" s="610">
        <f t="shared" si="0"/>
        <v>18.243478260869566</v>
      </c>
      <c r="N13" s="252"/>
      <c r="O13" s="252"/>
      <c r="P13" s="21"/>
      <c r="Q13" s="21"/>
      <c r="R13" s="618"/>
      <c r="S13" s="21"/>
    </row>
    <row r="14" spans="2:19" ht="50.1" customHeight="1" x14ac:dyDescent="0.25">
      <c r="B14" s="379">
        <v>11</v>
      </c>
      <c r="C14" s="619">
        <v>202500900016</v>
      </c>
      <c r="D14" s="106" t="s">
        <v>2431</v>
      </c>
      <c r="E14" s="106" t="s">
        <v>2432</v>
      </c>
      <c r="F14" s="106">
        <v>9729470238</v>
      </c>
      <c r="G14" s="613">
        <v>656945828582</v>
      </c>
      <c r="H14" s="614">
        <v>1213</v>
      </c>
      <c r="I14" s="614">
        <v>689</v>
      </c>
      <c r="J14" s="615">
        <v>620</v>
      </c>
      <c r="K14" s="616">
        <v>816</v>
      </c>
      <c r="L14" s="617">
        <v>584</v>
      </c>
      <c r="M14" s="610">
        <f t="shared" si="0"/>
        <v>68.208695652173915</v>
      </c>
      <c r="N14" s="382" t="s">
        <v>1328</v>
      </c>
      <c r="O14" s="252"/>
      <c r="P14" s="21"/>
      <c r="Q14" s="624" t="s">
        <v>2433</v>
      </c>
      <c r="R14" s="618"/>
      <c r="S14" s="21"/>
    </row>
    <row r="15" spans="2:19" ht="72" customHeight="1" x14ac:dyDescent="0.25">
      <c r="B15" s="379">
        <v>12</v>
      </c>
      <c r="C15" s="619">
        <v>202500900017</v>
      </c>
      <c r="D15" s="106" t="s">
        <v>2434</v>
      </c>
      <c r="E15" s="106" t="s">
        <v>2435</v>
      </c>
      <c r="F15" s="106">
        <v>8219515395</v>
      </c>
      <c r="G15" s="613">
        <v>623176679452</v>
      </c>
      <c r="H15" s="614">
        <v>1297</v>
      </c>
      <c r="I15" s="614">
        <v>718</v>
      </c>
      <c r="J15" s="615">
        <v>673</v>
      </c>
      <c r="K15" s="616">
        <v>842</v>
      </c>
      <c r="L15" s="617">
        <v>601</v>
      </c>
      <c r="M15" s="610">
        <f t="shared" si="0"/>
        <v>71.84347826086956</v>
      </c>
      <c r="N15" s="382" t="s">
        <v>1328</v>
      </c>
      <c r="O15" s="252"/>
      <c r="P15" s="21"/>
      <c r="Q15" s="624" t="s">
        <v>2436</v>
      </c>
      <c r="R15" s="618"/>
      <c r="S15" s="21"/>
    </row>
    <row r="16" spans="2:19" ht="42" customHeight="1" x14ac:dyDescent="0.25">
      <c r="B16" s="379">
        <v>13</v>
      </c>
      <c r="C16" s="622">
        <v>202500900019</v>
      </c>
      <c r="D16" s="106" t="s">
        <v>1059</v>
      </c>
      <c r="E16" s="106" t="s">
        <v>2437</v>
      </c>
      <c r="F16" s="106">
        <v>7590058236</v>
      </c>
      <c r="G16" s="613">
        <v>816994544519</v>
      </c>
      <c r="H16" s="614">
        <v>1029</v>
      </c>
      <c r="I16" s="614">
        <v>385</v>
      </c>
      <c r="J16" s="615" t="s">
        <v>282</v>
      </c>
      <c r="K16" s="616" t="s">
        <v>282</v>
      </c>
      <c r="L16" s="617" t="s">
        <v>282</v>
      </c>
      <c r="M16" s="610">
        <f t="shared" si="0"/>
        <v>24.591304347826089</v>
      </c>
      <c r="N16" s="252"/>
      <c r="O16" s="252"/>
      <c r="P16" s="21"/>
      <c r="Q16" s="21"/>
      <c r="R16" s="618"/>
      <c r="S16" s="21"/>
    </row>
    <row r="17" spans="2:19" ht="50.1" customHeight="1" x14ac:dyDescent="0.25">
      <c r="B17" s="379">
        <v>14</v>
      </c>
      <c r="C17" s="622">
        <v>202500900021</v>
      </c>
      <c r="D17" s="106" t="s">
        <v>2438</v>
      </c>
      <c r="E17" s="106" t="s">
        <v>2439</v>
      </c>
      <c r="F17" s="106">
        <v>8580442774</v>
      </c>
      <c r="G17" s="625">
        <v>582705187349</v>
      </c>
      <c r="H17" s="614">
        <v>943</v>
      </c>
      <c r="I17" s="614" t="s">
        <v>282</v>
      </c>
      <c r="J17" s="615" t="s">
        <v>282</v>
      </c>
      <c r="K17" s="616" t="s">
        <v>282</v>
      </c>
      <c r="L17" s="617" t="s">
        <v>282</v>
      </c>
      <c r="M17" s="610">
        <f t="shared" si="0"/>
        <v>16.400000000000002</v>
      </c>
      <c r="N17" s="252"/>
      <c r="O17" s="252"/>
      <c r="P17" s="21"/>
      <c r="Q17" s="21"/>
      <c r="R17" s="618"/>
      <c r="S17" s="21"/>
    </row>
    <row r="18" spans="2:19" ht="69" customHeight="1" x14ac:dyDescent="0.25">
      <c r="B18" s="379">
        <v>15</v>
      </c>
      <c r="C18" s="619">
        <v>202500900023</v>
      </c>
      <c r="D18" s="106" t="s">
        <v>2241</v>
      </c>
      <c r="E18" s="106" t="s">
        <v>231</v>
      </c>
      <c r="F18" s="106">
        <v>8397002176</v>
      </c>
      <c r="G18" s="613">
        <v>279564621480</v>
      </c>
      <c r="H18" s="614">
        <v>1231</v>
      </c>
      <c r="I18" s="614">
        <v>736</v>
      </c>
      <c r="J18" s="615">
        <v>808</v>
      </c>
      <c r="K18" s="616">
        <v>949</v>
      </c>
      <c r="L18" s="617">
        <v>649</v>
      </c>
      <c r="M18" s="610">
        <f t="shared" si="0"/>
        <v>76.052173913043475</v>
      </c>
      <c r="N18" s="382" t="s">
        <v>1328</v>
      </c>
      <c r="O18" s="252"/>
      <c r="P18" s="21"/>
      <c r="Q18" s="624" t="s">
        <v>2436</v>
      </c>
      <c r="R18" s="618"/>
      <c r="S18" s="21"/>
    </row>
    <row r="19" spans="2:19" ht="50.1" customHeight="1" x14ac:dyDescent="0.25">
      <c r="B19" s="379">
        <v>16</v>
      </c>
      <c r="C19" s="622">
        <v>202500900025</v>
      </c>
      <c r="D19" s="106" t="s">
        <v>2440</v>
      </c>
      <c r="E19" s="106" t="s">
        <v>1987</v>
      </c>
      <c r="F19" s="106">
        <v>9816594850</v>
      </c>
      <c r="G19" s="613">
        <v>749521278385</v>
      </c>
      <c r="H19" s="614">
        <v>1209</v>
      </c>
      <c r="I19" s="614">
        <v>694</v>
      </c>
      <c r="J19" s="615">
        <v>609</v>
      </c>
      <c r="K19" s="616">
        <v>727</v>
      </c>
      <c r="L19" s="617">
        <v>522</v>
      </c>
      <c r="M19" s="610">
        <f t="shared" si="0"/>
        <v>65.408695652173904</v>
      </c>
      <c r="N19" s="382" t="s">
        <v>1328</v>
      </c>
      <c r="O19" s="621" t="s">
        <v>1445</v>
      </c>
      <c r="P19" s="21"/>
      <c r="Q19" s="21"/>
      <c r="R19" s="618"/>
      <c r="S19" s="21"/>
    </row>
    <row r="20" spans="2:19" ht="30" customHeight="1" x14ac:dyDescent="0.25">
      <c r="B20" s="379">
        <v>17</v>
      </c>
      <c r="C20" s="622">
        <v>202500900027</v>
      </c>
      <c r="D20" s="106" t="s">
        <v>2441</v>
      </c>
      <c r="E20" s="106" t="s">
        <v>2442</v>
      </c>
      <c r="F20" s="106">
        <v>9812909060</v>
      </c>
      <c r="G20" s="613">
        <v>425751496681</v>
      </c>
      <c r="H20" s="614">
        <v>1127</v>
      </c>
      <c r="I20" s="614">
        <v>418</v>
      </c>
      <c r="J20" s="615" t="s">
        <v>282</v>
      </c>
      <c r="K20" s="616" t="s">
        <v>282</v>
      </c>
      <c r="L20" s="617" t="s">
        <v>282</v>
      </c>
      <c r="M20" s="610">
        <f t="shared" si="0"/>
        <v>26.869565217391305</v>
      </c>
      <c r="N20" s="252"/>
      <c r="O20" s="252"/>
      <c r="P20" s="21"/>
      <c r="Q20" s="21"/>
      <c r="R20" s="618"/>
      <c r="S20" s="21"/>
    </row>
    <row r="21" spans="2:19" ht="30.75" customHeight="1" x14ac:dyDescent="0.25">
      <c r="B21" s="379">
        <v>18</v>
      </c>
      <c r="C21" s="612">
        <v>202500900028</v>
      </c>
      <c r="D21" s="106" t="s">
        <v>2443</v>
      </c>
      <c r="E21" s="106" t="s">
        <v>1382</v>
      </c>
      <c r="F21" s="106">
        <v>9729781566</v>
      </c>
      <c r="G21" s="613">
        <v>427014540767</v>
      </c>
      <c r="H21" s="614">
        <v>1113</v>
      </c>
      <c r="I21" s="614" t="s">
        <v>282</v>
      </c>
      <c r="J21" s="615" t="s">
        <v>282</v>
      </c>
      <c r="K21" s="616" t="s">
        <v>282</v>
      </c>
      <c r="L21" s="617" t="s">
        <v>282</v>
      </c>
      <c r="M21" s="610">
        <f t="shared" si="0"/>
        <v>19.356521739130436</v>
      </c>
      <c r="N21" s="252"/>
      <c r="O21" s="252"/>
      <c r="P21" s="21"/>
      <c r="Q21" s="21"/>
      <c r="R21" s="618"/>
      <c r="S21" s="21"/>
    </row>
    <row r="22" spans="2:19" ht="30.75" customHeight="1" x14ac:dyDescent="0.25">
      <c r="B22" s="379">
        <v>19</v>
      </c>
      <c r="C22" s="612">
        <v>202500900030</v>
      </c>
      <c r="D22" s="106" t="s">
        <v>2444</v>
      </c>
      <c r="E22" s="106" t="s">
        <v>2445</v>
      </c>
      <c r="F22" s="106">
        <v>8708594816</v>
      </c>
      <c r="G22" s="613">
        <v>880282209376</v>
      </c>
      <c r="H22" s="614">
        <v>1105</v>
      </c>
      <c r="I22" s="614">
        <v>423</v>
      </c>
      <c r="J22" s="615" t="s">
        <v>282</v>
      </c>
      <c r="K22" s="616" t="s">
        <v>282</v>
      </c>
      <c r="L22" s="617">
        <v>535</v>
      </c>
      <c r="M22" s="610">
        <f t="shared" si="0"/>
        <v>35.878260869565217</v>
      </c>
      <c r="N22" s="252"/>
      <c r="O22" s="252"/>
      <c r="P22" s="21"/>
      <c r="Q22" s="21"/>
      <c r="R22" s="618"/>
      <c r="S22" s="21"/>
    </row>
    <row r="23" spans="2:19" ht="32.25" customHeight="1" x14ac:dyDescent="0.25">
      <c r="B23" s="379">
        <v>20</v>
      </c>
      <c r="C23" s="622">
        <v>202500900031</v>
      </c>
      <c r="D23" s="106" t="s">
        <v>2247</v>
      </c>
      <c r="E23" s="106" t="s">
        <v>2446</v>
      </c>
      <c r="F23" s="106">
        <v>8628917285</v>
      </c>
      <c r="G23" s="613">
        <v>334510872136</v>
      </c>
      <c r="H23" s="614">
        <v>945</v>
      </c>
      <c r="I23" s="614" t="s">
        <v>282</v>
      </c>
      <c r="J23" s="615" t="s">
        <v>282</v>
      </c>
      <c r="K23" s="616" t="s">
        <v>282</v>
      </c>
      <c r="L23" s="617" t="s">
        <v>282</v>
      </c>
      <c r="M23" s="610">
        <f t="shared" si="0"/>
        <v>16.434782608695652</v>
      </c>
      <c r="N23" s="252"/>
      <c r="O23" s="252"/>
      <c r="P23" s="21"/>
      <c r="Q23" s="21"/>
      <c r="R23" s="618"/>
      <c r="S23" s="21"/>
    </row>
    <row r="24" spans="2:19" ht="40.5" customHeight="1" x14ac:dyDescent="0.25">
      <c r="B24" s="379">
        <v>21</v>
      </c>
      <c r="C24" s="612">
        <v>202500900032</v>
      </c>
      <c r="D24" s="106" t="s">
        <v>2447</v>
      </c>
      <c r="E24" s="106" t="s">
        <v>1933</v>
      </c>
      <c r="F24" s="106">
        <v>8168992321</v>
      </c>
      <c r="G24" s="613">
        <v>994218967515</v>
      </c>
      <c r="H24" s="614">
        <v>1184</v>
      </c>
      <c r="I24" s="614">
        <v>419</v>
      </c>
      <c r="J24" s="615" t="s">
        <v>282</v>
      </c>
      <c r="K24" s="616" t="s">
        <v>282</v>
      </c>
      <c r="L24" s="617" t="s">
        <v>282</v>
      </c>
      <c r="M24" s="610">
        <f t="shared" si="0"/>
        <v>27.878260869565217</v>
      </c>
      <c r="N24" s="252"/>
      <c r="O24" s="252"/>
      <c r="P24" s="21"/>
      <c r="Q24" s="21"/>
      <c r="R24" s="618"/>
      <c r="S24" s="21"/>
    </row>
    <row r="25" spans="2:19" ht="38.25" customHeight="1" x14ac:dyDescent="0.25">
      <c r="B25" s="379">
        <v>22</v>
      </c>
      <c r="C25" s="622">
        <v>202500900035</v>
      </c>
      <c r="D25" s="106" t="s">
        <v>2448</v>
      </c>
      <c r="E25" s="106" t="s">
        <v>2449</v>
      </c>
      <c r="F25" s="106">
        <v>9857877200</v>
      </c>
      <c r="G25" s="613">
        <v>686834897340</v>
      </c>
      <c r="H25" s="614">
        <v>1025</v>
      </c>
      <c r="I25" s="614">
        <v>357</v>
      </c>
      <c r="J25" s="615" t="s">
        <v>282</v>
      </c>
      <c r="K25" s="616" t="s">
        <v>282</v>
      </c>
      <c r="L25" s="617" t="s">
        <v>282</v>
      </c>
      <c r="M25" s="610">
        <f t="shared" si="0"/>
        <v>24.03478260869565</v>
      </c>
      <c r="N25" s="252"/>
      <c r="O25" s="252"/>
      <c r="P25" s="21"/>
      <c r="Q25" s="21"/>
      <c r="R25" s="618"/>
      <c r="S25" s="21"/>
    </row>
    <row r="26" spans="2:19" ht="50.1" customHeight="1" x14ac:dyDescent="0.25">
      <c r="B26" s="379">
        <v>23</v>
      </c>
      <c r="C26" s="612">
        <v>202500900038</v>
      </c>
      <c r="D26" s="106" t="s">
        <v>2450</v>
      </c>
      <c r="E26" s="106" t="s">
        <v>2451</v>
      </c>
      <c r="F26" s="106">
        <v>8168265137</v>
      </c>
      <c r="G26" s="626">
        <v>669885744623</v>
      </c>
      <c r="H26" s="614">
        <v>1177</v>
      </c>
      <c r="I26" s="614">
        <v>667</v>
      </c>
      <c r="J26" s="615">
        <v>687</v>
      </c>
      <c r="K26" s="616">
        <v>795</v>
      </c>
      <c r="L26" s="617">
        <v>577</v>
      </c>
      <c r="M26" s="610">
        <f t="shared" si="0"/>
        <v>67.878260869565224</v>
      </c>
      <c r="N26" s="382" t="s">
        <v>1328</v>
      </c>
      <c r="O26" s="621" t="s">
        <v>1445</v>
      </c>
      <c r="P26" s="21"/>
      <c r="Q26" s="21"/>
      <c r="R26" s="618"/>
      <c r="S26" s="21"/>
    </row>
    <row r="27" spans="2:19" ht="38.25" customHeight="1" x14ac:dyDescent="0.25">
      <c r="B27" s="379">
        <v>24</v>
      </c>
      <c r="C27" s="612">
        <v>202500900042</v>
      </c>
      <c r="D27" s="106" t="s">
        <v>658</v>
      </c>
      <c r="E27" s="106" t="s">
        <v>2452</v>
      </c>
      <c r="F27" s="106">
        <v>8894661004</v>
      </c>
      <c r="G27" s="613">
        <v>390909283472</v>
      </c>
      <c r="H27" s="614">
        <v>1259</v>
      </c>
      <c r="I27" s="614">
        <v>418</v>
      </c>
      <c r="J27" s="627" t="s">
        <v>282</v>
      </c>
      <c r="K27" s="628" t="s">
        <v>282</v>
      </c>
      <c r="L27" s="629" t="s">
        <v>282</v>
      </c>
      <c r="M27" s="610">
        <f t="shared" si="0"/>
        <v>29.165217391304349</v>
      </c>
      <c r="N27" s="252"/>
      <c r="O27" s="252"/>
      <c r="P27" s="21"/>
      <c r="Q27" s="21"/>
      <c r="R27" s="618"/>
      <c r="S27" s="21"/>
    </row>
    <row r="28" spans="2:19" ht="73.5" customHeight="1" x14ac:dyDescent="0.25">
      <c r="B28" s="379">
        <v>25</v>
      </c>
      <c r="C28" s="619">
        <v>202500900045</v>
      </c>
      <c r="D28" s="106" t="s">
        <v>2453</v>
      </c>
      <c r="E28" s="106" t="s">
        <v>2454</v>
      </c>
      <c r="F28" s="106">
        <v>8219004387</v>
      </c>
      <c r="G28" s="613">
        <v>394297883961</v>
      </c>
      <c r="H28" s="614">
        <v>1270</v>
      </c>
      <c r="I28" s="614">
        <v>450</v>
      </c>
      <c r="J28" s="614">
        <v>361</v>
      </c>
      <c r="K28" s="614">
        <v>849</v>
      </c>
      <c r="L28" s="617" t="s">
        <v>282</v>
      </c>
      <c r="M28" s="610">
        <f t="shared" si="0"/>
        <v>50.956521739130437</v>
      </c>
      <c r="N28" s="382" t="s">
        <v>1328</v>
      </c>
      <c r="O28" s="252"/>
      <c r="P28" s="21"/>
      <c r="Q28" s="624" t="s">
        <v>2436</v>
      </c>
      <c r="R28" s="618"/>
      <c r="S28" s="21"/>
    </row>
    <row r="29" spans="2:19" ht="64.5" customHeight="1" x14ac:dyDescent="0.25">
      <c r="B29" s="379">
        <v>26</v>
      </c>
      <c r="C29" s="619">
        <v>202500900047</v>
      </c>
      <c r="D29" s="106" t="s">
        <v>2455</v>
      </c>
      <c r="E29" s="106" t="s">
        <v>2456</v>
      </c>
      <c r="F29" s="106">
        <v>9466584021</v>
      </c>
      <c r="G29" s="613">
        <v>847675656067</v>
      </c>
      <c r="H29" s="614">
        <v>1287</v>
      </c>
      <c r="I29" s="614">
        <v>745</v>
      </c>
      <c r="J29" s="614">
        <v>459</v>
      </c>
      <c r="K29" s="614">
        <v>869</v>
      </c>
      <c r="L29" s="617">
        <v>652</v>
      </c>
      <c r="M29" s="610">
        <f t="shared" si="0"/>
        <v>69.77391304347826</v>
      </c>
      <c r="N29" s="382" t="s">
        <v>1328</v>
      </c>
      <c r="O29" s="252"/>
      <c r="P29" s="21"/>
      <c r="Q29" s="630"/>
      <c r="S29" s="299" t="s">
        <v>2354</v>
      </c>
    </row>
    <row r="30" spans="2:19" ht="50.1" customHeight="1" x14ac:dyDescent="0.25">
      <c r="B30" s="379">
        <v>27</v>
      </c>
      <c r="C30" s="612">
        <v>202500900048</v>
      </c>
      <c r="D30" s="106" t="s">
        <v>2457</v>
      </c>
      <c r="E30" s="106" t="s">
        <v>559</v>
      </c>
      <c r="F30" s="106">
        <v>8091248088</v>
      </c>
      <c r="G30" s="613">
        <v>233889211771</v>
      </c>
      <c r="H30" s="614">
        <v>1164</v>
      </c>
      <c r="I30" s="614">
        <v>657</v>
      </c>
      <c r="J30" s="614">
        <v>603</v>
      </c>
      <c r="K30" s="614">
        <v>751</v>
      </c>
      <c r="L30" s="617">
        <v>569</v>
      </c>
      <c r="M30" s="610">
        <f t="shared" si="0"/>
        <v>65.113043478260863</v>
      </c>
      <c r="N30" s="382" t="s">
        <v>1328</v>
      </c>
      <c r="O30" s="621" t="s">
        <v>1445</v>
      </c>
      <c r="P30" s="21"/>
      <c r="Q30" s="21"/>
      <c r="R30" s="618"/>
      <c r="S30" s="21"/>
    </row>
    <row r="31" spans="2:19" ht="72" customHeight="1" x14ac:dyDescent="0.25">
      <c r="B31" s="379">
        <v>28</v>
      </c>
      <c r="C31" s="619">
        <v>202500900051</v>
      </c>
      <c r="D31" s="106" t="s">
        <v>2458</v>
      </c>
      <c r="E31" s="631" t="s">
        <v>2459</v>
      </c>
      <c r="F31" s="70">
        <v>8295452773</v>
      </c>
      <c r="G31" s="613">
        <v>307908188396</v>
      </c>
      <c r="H31" s="614">
        <v>1076</v>
      </c>
      <c r="I31" s="614">
        <v>642</v>
      </c>
      <c r="J31" s="614">
        <v>593</v>
      </c>
      <c r="K31" s="614">
        <v>799</v>
      </c>
      <c r="L31" s="617" t="s">
        <v>282</v>
      </c>
      <c r="M31" s="610">
        <f t="shared" si="0"/>
        <v>54.086956521739125</v>
      </c>
      <c r="N31" s="382" t="s">
        <v>1328</v>
      </c>
      <c r="O31" s="252"/>
      <c r="P31" s="21"/>
      <c r="Q31" s="624" t="s">
        <v>2436</v>
      </c>
      <c r="R31" s="618"/>
      <c r="S31" s="21"/>
    </row>
    <row r="32" spans="2:19" ht="50.1" customHeight="1" x14ac:dyDescent="0.25">
      <c r="B32" s="379">
        <v>29</v>
      </c>
      <c r="C32" s="612">
        <v>202500900052</v>
      </c>
      <c r="D32" s="289" t="s">
        <v>2460</v>
      </c>
      <c r="E32" s="106" t="s">
        <v>545</v>
      </c>
      <c r="F32" s="106">
        <v>9817625478</v>
      </c>
      <c r="G32" s="613">
        <v>785811613141</v>
      </c>
      <c r="H32" s="614">
        <v>1122</v>
      </c>
      <c r="I32" s="614">
        <v>621</v>
      </c>
      <c r="J32" s="614">
        <v>668</v>
      </c>
      <c r="K32" s="614" t="s">
        <v>282</v>
      </c>
      <c r="L32" s="617">
        <v>566</v>
      </c>
      <c r="M32" s="610">
        <f t="shared" si="0"/>
        <v>51.77391304347826</v>
      </c>
      <c r="N32" s="252"/>
      <c r="O32" s="252"/>
      <c r="P32" s="21"/>
      <c r="Q32" s="21"/>
      <c r="R32" s="618"/>
      <c r="S32" s="21"/>
    </row>
    <row r="33" spans="2:19" ht="36" customHeight="1" x14ac:dyDescent="0.25">
      <c r="B33" s="379">
        <v>30</v>
      </c>
      <c r="C33" s="622">
        <v>202500900053</v>
      </c>
      <c r="D33" s="106" t="s">
        <v>2461</v>
      </c>
      <c r="E33" s="106" t="s">
        <v>2462</v>
      </c>
      <c r="F33" s="106">
        <v>8628028187</v>
      </c>
      <c r="G33" s="613">
        <v>959405192062</v>
      </c>
      <c r="H33" s="614">
        <v>1062</v>
      </c>
      <c r="I33" s="614">
        <v>576</v>
      </c>
      <c r="J33" s="614" t="s">
        <v>282</v>
      </c>
      <c r="K33" s="614" t="s">
        <v>282</v>
      </c>
      <c r="L33" s="617" t="s">
        <v>282</v>
      </c>
      <c r="M33" s="610">
        <f t="shared" si="0"/>
        <v>28.486956521739131</v>
      </c>
      <c r="N33" s="252"/>
      <c r="O33" s="252"/>
      <c r="P33" s="21"/>
      <c r="Q33" s="21"/>
      <c r="R33" s="618"/>
      <c r="S33" s="21"/>
    </row>
    <row r="34" spans="2:19" ht="32.25" customHeight="1" x14ac:dyDescent="0.25">
      <c r="B34" s="379">
        <v>31</v>
      </c>
      <c r="C34" s="612">
        <v>202500900054</v>
      </c>
      <c r="D34" s="106" t="s">
        <v>2463</v>
      </c>
      <c r="E34" s="106" t="s">
        <v>178</v>
      </c>
      <c r="F34" s="106">
        <v>9466830128</v>
      </c>
      <c r="G34" s="613" t="s">
        <v>2464</v>
      </c>
      <c r="H34" s="614">
        <v>1130</v>
      </c>
      <c r="I34" s="614">
        <v>656</v>
      </c>
      <c r="J34" s="614" t="s">
        <v>282</v>
      </c>
      <c r="K34" s="614" t="s">
        <v>282</v>
      </c>
      <c r="L34" s="617" t="s">
        <v>282</v>
      </c>
      <c r="M34" s="610">
        <f t="shared" si="0"/>
        <v>31.060869565217391</v>
      </c>
      <c r="N34" s="252"/>
      <c r="O34" s="252"/>
      <c r="P34" s="21"/>
      <c r="Q34" s="21"/>
      <c r="R34" s="618"/>
      <c r="S34" s="21"/>
    </row>
    <row r="35" spans="2:19" ht="34.5" customHeight="1" x14ac:dyDescent="0.25">
      <c r="B35" s="379">
        <v>32</v>
      </c>
      <c r="C35" s="622">
        <v>202500900055</v>
      </c>
      <c r="D35" s="106" t="s">
        <v>2465</v>
      </c>
      <c r="E35" s="106" t="s">
        <v>2466</v>
      </c>
      <c r="F35" s="106">
        <v>9034822110</v>
      </c>
      <c r="G35" s="613">
        <v>218874867341</v>
      </c>
      <c r="H35" s="614">
        <v>1091</v>
      </c>
      <c r="I35" s="614">
        <v>678</v>
      </c>
      <c r="J35" s="614" t="s">
        <v>282</v>
      </c>
      <c r="K35" s="614">
        <v>720</v>
      </c>
      <c r="L35" s="617" t="s">
        <v>282</v>
      </c>
      <c r="M35" s="610">
        <f t="shared" si="0"/>
        <v>43.286956521739128</v>
      </c>
      <c r="N35" s="252"/>
      <c r="O35" s="252"/>
      <c r="P35" s="21"/>
      <c r="Q35" s="21"/>
      <c r="R35" s="618"/>
      <c r="S35" s="21"/>
    </row>
    <row r="36" spans="2:19" ht="50.1" customHeight="1" x14ac:dyDescent="0.25">
      <c r="B36" s="379">
        <v>33</v>
      </c>
      <c r="C36" s="619">
        <v>202500900058</v>
      </c>
      <c r="D36" s="106" t="s">
        <v>2467</v>
      </c>
      <c r="E36" s="106" t="s">
        <v>2468</v>
      </c>
      <c r="F36" s="106">
        <v>8278798701</v>
      </c>
      <c r="G36" s="613">
        <v>553873283132</v>
      </c>
      <c r="H36" s="614">
        <v>1311</v>
      </c>
      <c r="I36" s="614">
        <v>706</v>
      </c>
      <c r="J36" s="614">
        <v>703</v>
      </c>
      <c r="K36" s="614">
        <v>887</v>
      </c>
      <c r="L36" s="617">
        <v>640</v>
      </c>
      <c r="M36" s="610">
        <f t="shared" si="0"/>
        <v>73.860869565217385</v>
      </c>
      <c r="N36" s="382" t="s">
        <v>1328</v>
      </c>
      <c r="O36" s="252"/>
      <c r="P36" s="21"/>
      <c r="Q36" s="630"/>
      <c r="S36" s="299" t="s">
        <v>2354</v>
      </c>
    </row>
    <row r="37" spans="2:19" ht="50.1" customHeight="1" x14ac:dyDescent="0.25">
      <c r="B37" s="379">
        <v>34</v>
      </c>
      <c r="C37" s="612">
        <v>202500900060</v>
      </c>
      <c r="D37" s="106" t="s">
        <v>2469</v>
      </c>
      <c r="E37" s="106" t="s">
        <v>141</v>
      </c>
      <c r="F37" s="106">
        <v>9034869861</v>
      </c>
      <c r="G37" s="613">
        <v>552259170142</v>
      </c>
      <c r="H37" s="614">
        <v>1016</v>
      </c>
      <c r="I37" s="614">
        <v>564</v>
      </c>
      <c r="J37" s="614" t="s">
        <v>282</v>
      </c>
      <c r="K37" s="614" t="s">
        <v>282</v>
      </c>
      <c r="L37" s="617">
        <v>503</v>
      </c>
      <c r="M37" s="610">
        <f t="shared" si="0"/>
        <v>36.22608695652174</v>
      </c>
      <c r="N37" s="252"/>
      <c r="O37" s="252"/>
      <c r="P37" s="21"/>
      <c r="Q37" s="21"/>
      <c r="R37" s="618"/>
      <c r="S37" s="21"/>
    </row>
    <row r="38" spans="2:19" ht="34.5" customHeight="1" x14ac:dyDescent="0.25">
      <c r="B38" s="379">
        <v>35</v>
      </c>
      <c r="C38" s="632">
        <v>202500921001</v>
      </c>
      <c r="D38" s="289" t="s">
        <v>202</v>
      </c>
      <c r="E38" s="289" t="s">
        <v>2470</v>
      </c>
      <c r="F38" s="289">
        <v>9625886107</v>
      </c>
      <c r="G38" s="613">
        <v>538556648232</v>
      </c>
      <c r="H38" s="617" t="s">
        <v>1426</v>
      </c>
      <c r="I38" s="617" t="s">
        <v>282</v>
      </c>
      <c r="J38" s="617" t="s">
        <v>282</v>
      </c>
      <c r="K38" s="617" t="s">
        <v>282</v>
      </c>
      <c r="L38" s="617" t="s">
        <v>282</v>
      </c>
      <c r="M38" s="610">
        <f>SUM(I38:L38)/4250*100</f>
        <v>0</v>
      </c>
      <c r="N38" s="252"/>
      <c r="O38" s="252"/>
      <c r="P38" s="21"/>
      <c r="Q38" s="21"/>
      <c r="R38" s="618"/>
      <c r="S38" s="21"/>
    </row>
    <row r="39" spans="2:19" ht="90.75" customHeight="1" x14ac:dyDescent="0.25">
      <c r="B39" s="379">
        <v>36</v>
      </c>
      <c r="C39" s="633">
        <v>202500921003</v>
      </c>
      <c r="D39" s="289" t="s">
        <v>2471</v>
      </c>
      <c r="E39" s="289" t="s">
        <v>2472</v>
      </c>
      <c r="F39" s="289">
        <v>9792481242</v>
      </c>
      <c r="G39" s="613">
        <v>752217388334</v>
      </c>
      <c r="H39" s="617" t="s">
        <v>1426</v>
      </c>
      <c r="I39" s="617">
        <v>591</v>
      </c>
      <c r="J39" s="617" t="s">
        <v>282</v>
      </c>
      <c r="K39" s="617">
        <v>599</v>
      </c>
      <c r="L39" s="617">
        <v>479</v>
      </c>
      <c r="M39" s="610">
        <f>SUM(H39:L39)/4250*100</f>
        <v>39.27058823529412</v>
      </c>
      <c r="N39" s="252"/>
      <c r="O39" s="252"/>
      <c r="P39" s="21"/>
      <c r="R39" s="634" t="s">
        <v>2427</v>
      </c>
      <c r="S39" s="21"/>
    </row>
    <row r="40" spans="2:19" ht="32.25" customHeight="1" x14ac:dyDescent="0.25">
      <c r="B40" s="379">
        <v>37</v>
      </c>
      <c r="C40" s="632">
        <v>202500921004</v>
      </c>
      <c r="D40" s="289" t="s">
        <v>2473</v>
      </c>
      <c r="E40" s="289" t="s">
        <v>2474</v>
      </c>
      <c r="F40" s="289">
        <v>9805176416</v>
      </c>
      <c r="G40" s="613">
        <v>476783757007</v>
      </c>
      <c r="H40" s="617" t="s">
        <v>1426</v>
      </c>
      <c r="I40" s="617">
        <v>665</v>
      </c>
      <c r="J40" s="617">
        <v>655</v>
      </c>
      <c r="K40" s="617">
        <v>830</v>
      </c>
      <c r="L40" s="617">
        <v>611</v>
      </c>
      <c r="M40" s="610">
        <f t="shared" ref="M40:M54" si="1">SUM(H40:L40)/4250*100</f>
        <v>64.964705882352945</v>
      </c>
      <c r="N40" s="382" t="s">
        <v>1328</v>
      </c>
      <c r="O40" s="621" t="s">
        <v>1445</v>
      </c>
      <c r="P40" s="21"/>
      <c r="Q40" s="21"/>
      <c r="R40" s="618"/>
      <c r="S40" s="21"/>
    </row>
    <row r="41" spans="2:19" ht="50.1" customHeight="1" x14ac:dyDescent="0.25">
      <c r="B41" s="379">
        <v>38</v>
      </c>
      <c r="C41" s="632">
        <v>202500921005</v>
      </c>
      <c r="D41" s="289" t="s">
        <v>2475</v>
      </c>
      <c r="E41" s="289" t="s">
        <v>2476</v>
      </c>
      <c r="F41" s="289">
        <v>9034118695</v>
      </c>
      <c r="G41" s="613">
        <v>895856840290</v>
      </c>
      <c r="H41" s="617" t="s">
        <v>1426</v>
      </c>
      <c r="I41" s="617">
        <v>717</v>
      </c>
      <c r="J41" s="617">
        <v>711</v>
      </c>
      <c r="K41" s="617">
        <v>892</v>
      </c>
      <c r="L41" s="617">
        <v>638</v>
      </c>
      <c r="M41" s="610">
        <f t="shared" si="1"/>
        <v>69.599999999999994</v>
      </c>
      <c r="N41" s="382" t="s">
        <v>1328</v>
      </c>
      <c r="O41" s="621" t="s">
        <v>1445</v>
      </c>
      <c r="P41" s="21"/>
      <c r="Q41" s="21"/>
      <c r="R41" s="618"/>
      <c r="S41" s="21"/>
    </row>
    <row r="42" spans="2:19" ht="44.25" customHeight="1" x14ac:dyDescent="0.25">
      <c r="B42" s="379">
        <v>39</v>
      </c>
      <c r="C42" s="632">
        <v>202500921006</v>
      </c>
      <c r="D42" s="289" t="s">
        <v>2477</v>
      </c>
      <c r="E42" s="289" t="s">
        <v>2478</v>
      </c>
      <c r="F42" s="289">
        <v>8570097473</v>
      </c>
      <c r="G42" s="613">
        <v>708667643437</v>
      </c>
      <c r="H42" s="617" t="s">
        <v>1426</v>
      </c>
      <c r="I42" s="617">
        <v>698</v>
      </c>
      <c r="J42" s="617">
        <v>702</v>
      </c>
      <c r="K42" s="617">
        <v>835</v>
      </c>
      <c r="L42" s="617">
        <v>610</v>
      </c>
      <c r="M42" s="610">
        <f t="shared" si="1"/>
        <v>66.941176470588232</v>
      </c>
      <c r="N42" s="382" t="s">
        <v>1328</v>
      </c>
      <c r="O42" s="621" t="s">
        <v>1445</v>
      </c>
      <c r="P42" s="21"/>
      <c r="Q42" s="21"/>
      <c r="R42" s="618"/>
      <c r="S42" s="299" t="s">
        <v>2354</v>
      </c>
    </row>
    <row r="43" spans="2:19" ht="80.25" customHeight="1" x14ac:dyDescent="0.25">
      <c r="B43" s="379">
        <v>40</v>
      </c>
      <c r="C43" s="633">
        <v>202500921007</v>
      </c>
      <c r="D43" s="289" t="s">
        <v>2479</v>
      </c>
      <c r="E43" s="289" t="s">
        <v>2480</v>
      </c>
      <c r="F43" s="289">
        <v>6201799580</v>
      </c>
      <c r="G43" s="613">
        <v>645527208334</v>
      </c>
      <c r="H43" s="617" t="s">
        <v>1426</v>
      </c>
      <c r="I43" s="617">
        <v>648</v>
      </c>
      <c r="J43" s="617" t="s">
        <v>282</v>
      </c>
      <c r="K43" s="617">
        <v>656</v>
      </c>
      <c r="L43" s="617" t="s">
        <v>282</v>
      </c>
      <c r="M43" s="610">
        <f t="shared" si="1"/>
        <v>30.682352941176472</v>
      </c>
      <c r="N43" s="252"/>
      <c r="O43" s="252"/>
      <c r="P43" s="21"/>
      <c r="R43" s="635" t="s">
        <v>2433</v>
      </c>
      <c r="S43" s="21"/>
    </row>
    <row r="44" spans="2:19" ht="36.75" customHeight="1" x14ac:dyDescent="0.25">
      <c r="B44" s="379">
        <v>41</v>
      </c>
      <c r="C44" s="632">
        <v>202500921008</v>
      </c>
      <c r="D44" s="289" t="s">
        <v>2481</v>
      </c>
      <c r="E44" s="289" t="s">
        <v>2482</v>
      </c>
      <c r="F44" s="289">
        <v>7310246757</v>
      </c>
      <c r="G44" s="613">
        <v>682823849921</v>
      </c>
      <c r="H44" s="617" t="s">
        <v>1426</v>
      </c>
      <c r="I44" s="617">
        <v>617</v>
      </c>
      <c r="J44" s="617" t="s">
        <v>282</v>
      </c>
      <c r="K44" s="617" t="s">
        <v>282</v>
      </c>
      <c r="L44" s="617" t="s">
        <v>282</v>
      </c>
      <c r="M44" s="610">
        <f t="shared" si="1"/>
        <v>14.517647058823529</v>
      </c>
      <c r="N44" s="252"/>
      <c r="O44" s="252"/>
      <c r="P44" s="21"/>
      <c r="Q44" s="21"/>
      <c r="R44" s="618"/>
      <c r="S44" s="21"/>
    </row>
    <row r="45" spans="2:19" x14ac:dyDescent="0.25">
      <c r="B45" s="379">
        <v>42</v>
      </c>
      <c r="C45" s="632">
        <v>202500921009</v>
      </c>
      <c r="D45" s="289" t="s">
        <v>2483</v>
      </c>
      <c r="E45" s="289" t="s">
        <v>2484</v>
      </c>
      <c r="F45" s="289">
        <v>8352040160</v>
      </c>
      <c r="G45" s="613">
        <v>980764881535</v>
      </c>
      <c r="H45" s="617" t="s">
        <v>1426</v>
      </c>
      <c r="I45" s="617">
        <v>615</v>
      </c>
      <c r="J45" s="617">
        <v>651</v>
      </c>
      <c r="K45" s="617" t="s">
        <v>282</v>
      </c>
      <c r="L45" s="617" t="s">
        <v>282</v>
      </c>
      <c r="M45" s="610">
        <f t="shared" si="1"/>
        <v>29.788235294117648</v>
      </c>
      <c r="N45" s="252"/>
      <c r="O45" s="252"/>
      <c r="P45" s="21"/>
      <c r="Q45" s="21"/>
      <c r="R45" s="618"/>
      <c r="S45" s="21"/>
    </row>
    <row r="46" spans="2:19" ht="87" customHeight="1" x14ac:dyDescent="0.25">
      <c r="B46" s="379">
        <v>43</v>
      </c>
      <c r="C46" s="633">
        <v>202500921010</v>
      </c>
      <c r="D46" s="289" t="s">
        <v>2485</v>
      </c>
      <c r="E46" s="289" t="s">
        <v>2486</v>
      </c>
      <c r="F46" s="289">
        <v>8294924480</v>
      </c>
      <c r="G46" s="613">
        <v>268929608539</v>
      </c>
      <c r="H46" s="617" t="s">
        <v>1426</v>
      </c>
      <c r="I46" s="617">
        <v>697</v>
      </c>
      <c r="J46" s="617">
        <v>690</v>
      </c>
      <c r="K46" s="617" t="s">
        <v>282</v>
      </c>
      <c r="L46" s="617">
        <v>576</v>
      </c>
      <c r="M46" s="610">
        <f t="shared" si="1"/>
        <v>46.188235294117646</v>
      </c>
      <c r="N46" s="252"/>
      <c r="O46" s="252"/>
      <c r="P46" s="21"/>
      <c r="R46" s="635" t="s">
        <v>2433</v>
      </c>
      <c r="S46" s="21"/>
    </row>
    <row r="47" spans="2:19" ht="50.1" customHeight="1" x14ac:dyDescent="0.25">
      <c r="B47" s="379">
        <v>44</v>
      </c>
      <c r="C47" s="636">
        <v>202500921011</v>
      </c>
      <c r="D47" s="289" t="s">
        <v>2487</v>
      </c>
      <c r="E47" s="289" t="s">
        <v>2488</v>
      </c>
      <c r="F47" s="289">
        <v>7015112958</v>
      </c>
      <c r="G47" s="613">
        <v>965953327778</v>
      </c>
      <c r="H47" s="617" t="s">
        <v>1426</v>
      </c>
      <c r="I47" s="617">
        <v>694</v>
      </c>
      <c r="J47" s="617">
        <v>686</v>
      </c>
      <c r="K47" s="617">
        <v>798</v>
      </c>
      <c r="L47" s="617" t="s">
        <v>282</v>
      </c>
      <c r="M47" s="610">
        <f t="shared" si="1"/>
        <v>51.247058823529414</v>
      </c>
      <c r="N47" s="382" t="s">
        <v>1328</v>
      </c>
      <c r="O47" s="252"/>
      <c r="P47" s="21"/>
      <c r="Q47" s="637" t="s">
        <v>2433</v>
      </c>
      <c r="R47" s="618"/>
      <c r="S47" s="21"/>
    </row>
    <row r="48" spans="2:19" ht="50.1" customHeight="1" x14ac:dyDescent="0.25">
      <c r="B48" s="379">
        <v>45</v>
      </c>
      <c r="C48" s="636">
        <v>202500921013</v>
      </c>
      <c r="D48" s="289" t="s">
        <v>2489</v>
      </c>
      <c r="E48" s="289" t="s">
        <v>2490</v>
      </c>
      <c r="F48" s="289">
        <v>9305227217</v>
      </c>
      <c r="G48" s="613">
        <v>744789903501</v>
      </c>
      <c r="H48" s="617" t="s">
        <v>1426</v>
      </c>
      <c r="I48" s="617">
        <v>710</v>
      </c>
      <c r="J48" s="617">
        <v>630</v>
      </c>
      <c r="K48" s="617">
        <v>826</v>
      </c>
      <c r="L48" s="617">
        <v>621</v>
      </c>
      <c r="M48" s="610">
        <f t="shared" si="1"/>
        <v>65.576470588235296</v>
      </c>
      <c r="N48" s="382" t="s">
        <v>1328</v>
      </c>
      <c r="O48" s="252"/>
      <c r="P48" s="21"/>
      <c r="Q48" s="637" t="s">
        <v>2433</v>
      </c>
      <c r="R48" s="618"/>
      <c r="S48" s="21"/>
    </row>
    <row r="49" spans="2:19" ht="50.1" customHeight="1" x14ac:dyDescent="0.25">
      <c r="B49" s="379">
        <v>46</v>
      </c>
      <c r="C49" s="636">
        <v>202500921014</v>
      </c>
      <c r="D49" s="289" t="s">
        <v>2491</v>
      </c>
      <c r="E49" s="289" t="s">
        <v>2492</v>
      </c>
      <c r="F49" s="289">
        <v>9729632605</v>
      </c>
      <c r="G49" s="613">
        <v>230818761666</v>
      </c>
      <c r="H49" s="617" t="s">
        <v>1426</v>
      </c>
      <c r="I49" s="617">
        <v>727</v>
      </c>
      <c r="J49" s="617">
        <v>620</v>
      </c>
      <c r="K49" s="617">
        <v>837</v>
      </c>
      <c r="L49" s="617">
        <v>649</v>
      </c>
      <c r="M49" s="610">
        <f t="shared" si="1"/>
        <v>66.658823529411762</v>
      </c>
      <c r="N49" s="382" t="s">
        <v>1328</v>
      </c>
      <c r="O49" s="252"/>
      <c r="P49" s="21"/>
      <c r="Q49" s="637" t="s">
        <v>2433</v>
      </c>
      <c r="R49" s="618"/>
      <c r="S49" s="21"/>
    </row>
    <row r="50" spans="2:19" ht="50.1" customHeight="1" x14ac:dyDescent="0.25">
      <c r="B50" s="379">
        <v>47</v>
      </c>
      <c r="C50" s="632">
        <v>202500921017</v>
      </c>
      <c r="D50" s="289" t="s">
        <v>2493</v>
      </c>
      <c r="E50" s="289" t="s">
        <v>2494</v>
      </c>
      <c r="F50" s="289">
        <v>8307960437</v>
      </c>
      <c r="G50" s="613">
        <v>607451918434</v>
      </c>
      <c r="H50" s="617" t="s">
        <v>1426</v>
      </c>
      <c r="I50" s="617">
        <v>685</v>
      </c>
      <c r="J50" s="617">
        <v>616</v>
      </c>
      <c r="K50" s="617">
        <v>740</v>
      </c>
      <c r="L50" s="617">
        <v>556</v>
      </c>
      <c r="M50" s="610">
        <f t="shared" si="1"/>
        <v>61.10588235294118</v>
      </c>
      <c r="N50" s="382" t="s">
        <v>1328</v>
      </c>
      <c r="O50" s="621" t="s">
        <v>1445</v>
      </c>
      <c r="P50" s="21"/>
      <c r="Q50" s="21"/>
      <c r="R50" s="618"/>
      <c r="S50" s="21"/>
    </row>
    <row r="51" spans="2:19" ht="50.1" customHeight="1" x14ac:dyDescent="0.25">
      <c r="B51" s="379">
        <v>48</v>
      </c>
      <c r="C51" s="632">
        <v>202500921019</v>
      </c>
      <c r="D51" s="289" t="s">
        <v>2495</v>
      </c>
      <c r="E51" s="289" t="s">
        <v>2496</v>
      </c>
      <c r="F51" s="289">
        <v>8219267278</v>
      </c>
      <c r="G51" s="613">
        <v>360030463446</v>
      </c>
      <c r="H51" s="617" t="s">
        <v>1426</v>
      </c>
      <c r="I51" s="617">
        <v>651</v>
      </c>
      <c r="J51" s="617">
        <v>596</v>
      </c>
      <c r="K51" s="617">
        <v>739</v>
      </c>
      <c r="L51" s="617" t="s">
        <v>282</v>
      </c>
      <c r="M51" s="610">
        <f t="shared" si="1"/>
        <v>46.72941176470588</v>
      </c>
      <c r="N51" s="382" t="s">
        <v>1328</v>
      </c>
      <c r="O51" s="621" t="s">
        <v>1445</v>
      </c>
      <c r="P51" s="21"/>
      <c r="Q51" s="21"/>
      <c r="R51" s="618"/>
      <c r="S51" s="21"/>
    </row>
    <row r="52" spans="2:19" ht="50.1" customHeight="1" x14ac:dyDescent="0.25">
      <c r="B52" s="379">
        <v>49</v>
      </c>
      <c r="C52" s="632">
        <v>202500921020</v>
      </c>
      <c r="D52" s="289" t="s">
        <v>2497</v>
      </c>
      <c r="E52" s="289" t="s">
        <v>2498</v>
      </c>
      <c r="F52" s="289">
        <v>7082395653</v>
      </c>
      <c r="G52" s="613">
        <v>310181700381</v>
      </c>
      <c r="H52" s="617" t="s">
        <v>1426</v>
      </c>
      <c r="I52" s="617">
        <v>783</v>
      </c>
      <c r="J52" s="617">
        <v>823</v>
      </c>
      <c r="K52" s="617">
        <v>919</v>
      </c>
      <c r="L52" s="617">
        <v>661</v>
      </c>
      <c r="M52" s="610">
        <f t="shared" si="1"/>
        <v>74.964705882352945</v>
      </c>
      <c r="N52" s="382" t="s">
        <v>1328</v>
      </c>
      <c r="O52" s="621" t="s">
        <v>1445</v>
      </c>
      <c r="P52" s="21"/>
      <c r="Q52" s="21"/>
      <c r="R52" s="618"/>
      <c r="S52" s="21"/>
    </row>
    <row r="53" spans="2:19" ht="50.1" customHeight="1" x14ac:dyDescent="0.25">
      <c r="B53" s="379">
        <v>50</v>
      </c>
      <c r="C53" s="632">
        <v>202500921021</v>
      </c>
      <c r="D53" s="289" t="s">
        <v>2499</v>
      </c>
      <c r="E53" s="289" t="s">
        <v>2500</v>
      </c>
      <c r="F53" s="289">
        <v>7591026279</v>
      </c>
      <c r="G53" s="613" t="s">
        <v>2501</v>
      </c>
      <c r="H53" s="617" t="s">
        <v>1426</v>
      </c>
      <c r="I53" s="617" t="s">
        <v>282</v>
      </c>
      <c r="J53" s="617" t="s">
        <v>282</v>
      </c>
      <c r="K53" s="617" t="s">
        <v>282</v>
      </c>
      <c r="L53" s="617" t="s">
        <v>282</v>
      </c>
      <c r="M53" s="610">
        <f t="shared" si="1"/>
        <v>0</v>
      </c>
      <c r="N53" s="252"/>
      <c r="O53" s="252"/>
      <c r="P53" s="21"/>
      <c r="Q53" s="21"/>
      <c r="R53" s="618"/>
      <c r="S53" s="21"/>
    </row>
    <row r="54" spans="2:19" ht="50.1" customHeight="1" x14ac:dyDescent="0.25">
      <c r="B54" s="379">
        <v>51</v>
      </c>
      <c r="C54" s="632">
        <v>202500921022</v>
      </c>
      <c r="D54" s="289" t="s">
        <v>2502</v>
      </c>
      <c r="E54" s="289" t="s">
        <v>2503</v>
      </c>
      <c r="F54" s="289">
        <v>8580566060</v>
      </c>
      <c r="G54" s="613">
        <v>471414265793</v>
      </c>
      <c r="H54" s="617" t="s">
        <v>1426</v>
      </c>
      <c r="I54" s="617">
        <v>622</v>
      </c>
      <c r="J54" s="617">
        <v>670</v>
      </c>
      <c r="K54" s="617">
        <v>793</v>
      </c>
      <c r="L54" s="617">
        <v>592</v>
      </c>
      <c r="M54" s="610">
        <f t="shared" si="1"/>
        <v>62.988235294117644</v>
      </c>
      <c r="N54" s="382" t="s">
        <v>1328</v>
      </c>
      <c r="O54" s="621" t="s">
        <v>1445</v>
      </c>
      <c r="P54" s="21"/>
      <c r="Q54" s="21"/>
      <c r="R54" s="618"/>
      <c r="S54" s="21"/>
    </row>
  </sheetData>
  <autoFilter ref="B2:S54"/>
  <mergeCells count="1">
    <mergeCell ref="B1:R1"/>
  </mergeCells>
  <pageMargins left="0.70866141732283472" right="0.59" top="0.34" bottom="0.41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3</vt:i4>
      </vt:variant>
    </vt:vector>
  </HeadingPairs>
  <TitlesOfParts>
    <vt:vector size="27" baseType="lpstr">
      <vt:lpstr>Elec 2022</vt:lpstr>
      <vt:lpstr>ECE 2022</vt:lpstr>
      <vt:lpstr>Mech 2022</vt:lpstr>
      <vt:lpstr>civil 2022</vt:lpstr>
      <vt:lpstr>comp 2022</vt:lpstr>
      <vt:lpstr>all 2020 list</vt:lpstr>
      <vt:lpstr>civil 2020</vt:lpstr>
      <vt:lpstr>comp. 2020</vt:lpstr>
      <vt:lpstr>Elec. 2020</vt:lpstr>
      <vt:lpstr> Mech 2020 </vt:lpstr>
      <vt:lpstr>Mech. 2019</vt:lpstr>
      <vt:lpstr>Elec. 2019</vt:lpstr>
      <vt:lpstr>comp. 2019</vt:lpstr>
      <vt:lpstr>civil 2019</vt:lpstr>
      <vt:lpstr>Elec. 2021</vt:lpstr>
      <vt:lpstr>civil 2021</vt:lpstr>
      <vt:lpstr>ece 2021</vt:lpstr>
      <vt:lpstr>comp.2021</vt:lpstr>
      <vt:lpstr>Mech 2021 </vt:lpstr>
      <vt:lpstr>Sheet1</vt:lpstr>
      <vt:lpstr>comp. 2018</vt:lpstr>
      <vt:lpstr>Mech. 2018</vt:lpstr>
      <vt:lpstr>Elec. 2018</vt:lpstr>
      <vt:lpstr>civil 2018</vt:lpstr>
      <vt:lpstr>'civil 2022'!Print_Area</vt:lpstr>
      <vt:lpstr>'comp 2022'!Print_Area</vt:lpstr>
      <vt:lpstr>'Mech 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2025-10-14T04:50:55Z</dcterms:modified>
</cp:coreProperties>
</file>